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UGO\TRNSPARENCIA 2021\"/>
    </mc:Choice>
  </mc:AlternateContent>
  <bookViews>
    <workbookView xWindow="0" yWindow="0" windowWidth="7476" windowHeight="5856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E289" i="1" l="1"/>
  <c r="E287" i="1"/>
  <c r="E282" i="1"/>
  <c r="E281" i="1" s="1"/>
  <c r="E279" i="1"/>
  <c r="E239" i="1"/>
  <c r="E236" i="1"/>
  <c r="E222" i="1"/>
  <c r="E211" i="1"/>
  <c r="E210" i="1" s="1"/>
  <c r="E205" i="1"/>
  <c r="E201" i="1"/>
  <c r="E191" i="1"/>
  <c r="E183" i="1"/>
  <c r="E170" i="1"/>
  <c r="E163" i="1"/>
  <c r="E162" i="1" s="1"/>
  <c r="E161" i="1" s="1"/>
  <c r="E159" i="1"/>
  <c r="E157" i="1"/>
  <c r="E155" i="1"/>
  <c r="E153" i="1"/>
  <c r="E142" i="1"/>
  <c r="E136" i="1" s="1"/>
  <c r="E132" i="1"/>
  <c r="E117" i="1"/>
  <c r="E100" i="1"/>
  <c r="E91" i="1"/>
  <c r="E87" i="1"/>
  <c r="E72" i="1"/>
  <c r="E64" i="1"/>
  <c r="E62" i="1"/>
  <c r="E60" i="1"/>
  <c r="E56" i="1"/>
  <c r="E52" i="1"/>
  <c r="E47" i="1"/>
  <c r="E40" i="1"/>
  <c r="E39" i="1" s="1"/>
  <c r="E35" i="1"/>
  <c r="E31" i="1"/>
  <c r="E27" i="1"/>
  <c r="E23" i="1"/>
  <c r="E14" i="1"/>
  <c r="E13" i="1" s="1"/>
  <c r="E10" i="1"/>
  <c r="D289" i="1"/>
  <c r="D287" i="1"/>
  <c r="D282" i="1"/>
  <c r="D281" i="1" s="1"/>
  <c r="D239" i="1"/>
  <c r="D236" i="1"/>
  <c r="D222" i="1"/>
  <c r="D211" i="1"/>
  <c r="D210" i="1" s="1"/>
  <c r="D205" i="1"/>
  <c r="D201" i="1"/>
  <c r="D191" i="1"/>
  <c r="D183" i="1"/>
  <c r="D170" i="1"/>
  <c r="D163" i="1"/>
  <c r="D159" i="1"/>
  <c r="D157" i="1"/>
  <c r="D155" i="1"/>
  <c r="D153" i="1"/>
  <c r="D142" i="1"/>
  <c r="D136" i="1" s="1"/>
  <c r="D132" i="1"/>
  <c r="D117" i="1"/>
  <c r="D100" i="1"/>
  <c r="D91" i="1"/>
  <c r="D87" i="1"/>
  <c r="D72" i="1"/>
  <c r="D64" i="1"/>
  <c r="D62" i="1"/>
  <c r="D60" i="1"/>
  <c r="D56" i="1"/>
  <c r="D52" i="1"/>
  <c r="D47" i="1"/>
  <c r="D40" i="1"/>
  <c r="D39" i="1" s="1"/>
  <c r="D35" i="1"/>
  <c r="D31" i="1"/>
  <c r="D27" i="1"/>
  <c r="D23" i="1"/>
  <c r="D14" i="1"/>
  <c r="D13" i="1" s="1"/>
  <c r="D10" i="1"/>
  <c r="C289" i="1"/>
  <c r="C287" i="1"/>
  <c r="C282" i="1"/>
  <c r="C281" i="1" s="1"/>
  <c r="C239" i="1"/>
  <c r="C236" i="1"/>
  <c r="C222" i="1"/>
  <c r="C211" i="1"/>
  <c r="C210" i="1" s="1"/>
  <c r="C205" i="1"/>
  <c r="C201" i="1"/>
  <c r="C191" i="1"/>
  <c r="C183" i="1"/>
  <c r="C170" i="1"/>
  <c r="C163" i="1"/>
  <c r="C159" i="1"/>
  <c r="C157" i="1"/>
  <c r="C155" i="1"/>
  <c r="C153" i="1"/>
  <c r="C142" i="1"/>
  <c r="C136" i="1" s="1"/>
  <c r="C132" i="1"/>
  <c r="C117" i="1"/>
  <c r="C100" i="1"/>
  <c r="C91" i="1"/>
  <c r="C87" i="1"/>
  <c r="C72" i="1"/>
  <c r="C64" i="1"/>
  <c r="C62" i="1"/>
  <c r="C60" i="1"/>
  <c r="C56" i="1"/>
  <c r="C52" i="1"/>
  <c r="C47" i="1"/>
  <c r="C40" i="1"/>
  <c r="C39" i="1" s="1"/>
  <c r="C35" i="1"/>
  <c r="C31" i="1"/>
  <c r="C27" i="1"/>
  <c r="C23" i="1"/>
  <c r="C14" i="1"/>
  <c r="C13" i="1" s="1"/>
  <c r="C10" i="1"/>
  <c r="D9" i="1" l="1"/>
  <c r="C9" i="1"/>
  <c r="C152" i="1"/>
  <c r="C162" i="1"/>
  <c r="C161" i="1" s="1"/>
  <c r="D162" i="1"/>
  <c r="D161" i="1" s="1"/>
  <c r="C182" i="1"/>
  <c r="C181" i="1" s="1"/>
  <c r="D152" i="1"/>
  <c r="D221" i="1"/>
  <c r="E221" i="1"/>
  <c r="E278" i="1"/>
  <c r="D22" i="1"/>
  <c r="E182" i="1"/>
  <c r="E181" i="1" s="1"/>
  <c r="C50" i="1"/>
  <c r="C46" i="1" s="1"/>
  <c r="C278" i="1"/>
  <c r="D50" i="1"/>
  <c r="D46" i="1" s="1"/>
  <c r="D182" i="1"/>
  <c r="D181" i="1" s="1"/>
  <c r="E152" i="1"/>
  <c r="C22" i="1"/>
  <c r="C221" i="1"/>
  <c r="D278" i="1"/>
  <c r="E22" i="1"/>
  <c r="E9" i="1" s="1"/>
  <c r="E50" i="1"/>
  <c r="C291" i="1" l="1"/>
  <c r="D291" i="1"/>
  <c r="E46" i="1"/>
  <c r="E291" i="1" s="1"/>
</calcChain>
</file>

<file path=xl/sharedStrings.xml><?xml version="1.0" encoding="utf-8"?>
<sst xmlns="http://schemas.openxmlformats.org/spreadsheetml/2006/main" count="391" uniqueCount="275">
  <si>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</si>
  <si>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</si>
  <si>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</si>
  <si>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</si>
  <si>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</si>
  <si>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</si>
  <si>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</si>
  <si>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</si>
  <si>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</si>
  <si>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</si>
  <si>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</si>
  <si>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</si>
  <si>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</si>
  <si>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</si>
  <si>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</si>
  <si>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</si>
  <si>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</si>
  <si>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</si>
  <si>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</si>
  <si>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</si>
  <si>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</si>
  <si>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</si>
  <si>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</si>
  <si>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</si>
  <si>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</si>
  <si>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</si>
  <si>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</si>
  <si>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</si>
  <si>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</si>
  <si>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</si>
  <si>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</si>
  <si>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</si>
  <si>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</si>
  <si>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</si>
  <si>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</si>
  <si>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</si>
  <si>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</si>
  <si>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</si>
  <si>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</si>
  <si>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</si>
  <si>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</si>
  <si>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</si>
  <si>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</si>
  <si>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</si>
  <si>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</si>
  <si>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</si>
  <si>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</si>
  <si>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</si>
  <si>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</si>
  <si>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</si>
  <si>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</si>
  <si>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</si>
  <si>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</si>
  <si>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</si>
  <si>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</si>
  <si>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</si>
  <si>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</si>
  <si>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</si>
  <si>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</si>
  <si>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</si>
  <si>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</si>
  <si>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</si>
  <si>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</si>
  <si>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</si>
  <si>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</si>
  <si>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</si>
  <si>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</si>
  <si>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</si>
  <si>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</si>
  <si>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</si>
  <si>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</si>
  <si>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</si>
  <si>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</si>
  <si>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</si>
  <si>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</si>
  <si>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</si>
  <si>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</si>
  <si>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</si>
  <si>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</si>
  <si>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</si>
  <si>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</si>
  <si>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</si>
  <si>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</si>
  <si>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</si>
  <si>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</si>
  <si>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</si>
  <si>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</si>
  <si>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</si>
  <si>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</si>
  <si>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</si>
  <si>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</si>
  <si>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</si>
  <si>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</si>
  <si>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</si>
  <si>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</si>
  <si>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</si>
  <si>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</si>
  <si>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</si>
  <si>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</si>
  <si>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</si>
  <si>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</si>
  <si>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</si>
  <si>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</si>
  <si>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</si>
  <si>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</si>
  <si>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</si>
  <si>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</si>
  <si>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</si>
  <si>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</si>
  <si>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</si>
  <si>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</si>
  <si>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</si>
  <si>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</si>
  <si>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</si>
  <si>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</si>
  <si>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</si>
  <si>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</si>
  <si>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</si>
  <si>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</si>
  <si>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</si>
  <si>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</si>
  <si>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</si>
  <si>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</si>
  <si>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</si>
  <si>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</si>
  <si>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</si>
  <si>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</si>
  <si>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</si>
  <si>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</si>
  <si>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</si>
  <si>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</si>
  <si>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</si>
  <si>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</si>
  <si>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</si>
  <si>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</si>
  <si>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</si>
  <si>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</si>
  <si>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</si>
  <si>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</si>
  <si>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</si>
  <si>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</si>
  <si>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</si>
  <si>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</si>
  <si>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</si>
  <si>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</si>
  <si>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</si>
  <si>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</si>
  <si>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</si>
  <si>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</si>
  <si>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</si>
  <si>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</si>
  <si>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</si>
  <si>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</si>
  <si>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</si>
  <si>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</si>
  <si>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</si>
  <si>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</si>
  <si>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</si>
  <si>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</si>
  <si>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</si>
  <si>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</si>
  <si>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</si>
  <si>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</si>
  <si>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</si>
  <si>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</si>
  <si>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</si>
  <si>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</si>
  <si>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</si>
  <si>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</si>
  <si>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</si>
  <si>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</si>
  <si>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</si>
  <si>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</si>
  <si>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</si>
  <si>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</si>
  <si>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</si>
  <si>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</si>
  <si>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</si>
  <si>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</si>
  <si>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</si>
  <si>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</si>
  <si>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</si>
  <si>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</si>
  <si>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</si>
  <si>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</si>
  <si>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</si>
  <si>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</si>
  <si>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</si>
  <si>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</si>
  <si>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</si>
  <si>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</si>
  <si>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</si>
  <si>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</si>
  <si>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</si>
  <si>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</si>
  <si>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</si>
  <si>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</si>
  <si>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</si>
  <si>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</si>
  <si>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 xml:space="preserve">  </t>
  </si>
  <si>
    <t>Impuesto predial ejidal</t>
  </si>
  <si>
    <t>8.- Fe de hechos de embarcaciones pesqueras menores</t>
  </si>
  <si>
    <t>9.- Constancia de trámite de anuencia municipal</t>
  </si>
  <si>
    <t>Programa FORTASEG</t>
  </si>
  <si>
    <t xml:space="preserve">Programa Apartado Urbano (APAUR) </t>
  </si>
  <si>
    <t>ENERO</t>
  </si>
  <si>
    <t>FEBRERO</t>
  </si>
  <si>
    <t>MARZO</t>
  </si>
  <si>
    <t>7.- Constancia de notario arraigo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</si>
  <si>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</si>
  <si>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</si>
  <si>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</si>
  <si>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</si>
  <si>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</si>
  <si>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</si>
  <si>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</si>
  <si>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</si>
  <si>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</si>
  <si>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</si>
  <si>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</si>
  <si>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</si>
  <si>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</si>
  <si>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</si>
  <si>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</si>
  <si>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</si>
  <si>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</si>
  <si>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</si>
  <si>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</si>
  <si>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</si>
  <si>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3- Pleaneación y Control Urbano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</si>
  <si>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</si>
  <si>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</si>
  <si>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</si>
  <si>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</si>
  <si>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</si>
  <si>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</si>
  <si>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>Pensiones y Jubilaciones</t>
  </si>
  <si>
    <r>
      <t>Impuestos</t>
    </r>
    <r>
      <rPr>
        <sz val="11"/>
        <rFont val="Arial"/>
        <family val="2"/>
      </rPr>
      <t xml:space="preserve"> </t>
    </r>
  </si>
  <si>
    <r>
      <t>Contribuciones de Mejoras</t>
    </r>
    <r>
      <rPr>
        <sz val="11"/>
        <rFont val="Arial"/>
        <family val="2"/>
      </rPr>
      <t xml:space="preserve"> </t>
    </r>
  </si>
  <si>
    <r>
      <t>Derechos</t>
    </r>
    <r>
      <rPr>
        <sz val="11"/>
        <rFont val="Arial"/>
        <family val="2"/>
      </rPr>
      <t xml:space="preserve"> </t>
    </r>
  </si>
  <si>
    <t>10.- Centro de eventos o salón de baile</t>
  </si>
  <si>
    <t>11.- Circos y juegos mecánicos</t>
  </si>
  <si>
    <t>12.- Exposiciones y/o modeladas con fines de lucro</t>
  </si>
  <si>
    <t>D) Anuencia comercio Ambulante en playas y Zona Federal Marítimo Terrestre</t>
  </si>
  <si>
    <r>
      <t>Productos</t>
    </r>
    <r>
      <rPr>
        <sz val="11"/>
        <rFont val="Arial"/>
        <family val="2"/>
      </rPr>
      <t xml:space="preserve"> </t>
    </r>
  </si>
  <si>
    <t xml:space="preserve">4.- Elaboración de cesiones de derecho. </t>
  </si>
  <si>
    <r>
      <t>Aprovechamientos</t>
    </r>
    <r>
      <rPr>
        <sz val="11"/>
        <rFont val="Arial"/>
        <family val="2"/>
      </rPr>
      <t xml:space="preserve"> </t>
    </r>
  </si>
  <si>
    <t>6.- Multas por omisión en presentación de declaración Art. 22</t>
  </si>
  <si>
    <t xml:space="preserve">Enajenación onerosa de bienes muebles no sujetos a régimen de dominio público </t>
  </si>
  <si>
    <r>
      <t>Ingresos por Venta de Bienes y Servicios (Paramunicipales)</t>
    </r>
    <r>
      <rPr>
        <sz val="11"/>
        <rFont val="Arial"/>
        <family val="2"/>
      </rPr>
      <t xml:space="preserve"> </t>
    </r>
  </si>
  <si>
    <r>
      <t>Participaciones y Aportaciones</t>
    </r>
    <r>
      <rPr>
        <sz val="11"/>
        <rFont val="Arial"/>
        <family val="2"/>
      </rPr>
      <t xml:space="preserve"> </t>
    </r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</si>
  <si>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</si>
  <si>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</si>
  <si>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</si>
  <si>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</si>
  <si>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</si>
  <si>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</si>
  <si>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</si>
  <si>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</si>
  <si>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</si>
  <si>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</si>
  <si>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>Ramo 23: provisiones salariales y económicas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</si>
  <si>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</si>
  <si>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</si>
  <si>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</si>
  <si>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</si>
  <si>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</si>
  <si>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r>
      <t>Transferencias, Asignaciones, Subsidios y Otras Ayudas</t>
    </r>
    <r>
      <rPr>
        <sz val="11"/>
        <rFont val="Arial"/>
        <family val="2"/>
      </rPr>
      <t xml:space="preserve"> </t>
    </r>
  </si>
  <si>
    <t>Transferencias y Asignaciones</t>
  </si>
  <si>
    <t>Transferencias internas y asignaciones del sector público</t>
  </si>
  <si>
    <r>
      <t>TOTAL PRESUPUESTO</t>
    </r>
    <r>
      <rPr>
        <sz val="11"/>
        <rFont val="Arial"/>
        <family val="2"/>
      </rPr>
      <t xml:space="preserve"> </t>
    </r>
  </si>
  <si>
    <t>MUNICIPIO DE GUAYMAS SONORA</t>
  </si>
  <si>
    <t>ADMINISTRACION MUNICIPAL 2018-2021</t>
  </si>
  <si>
    <t>INGRESOS MENSUALES POR CONCEPTO DE RECAUDACION MUNICIPAL, PARTICIPACIONES Y APORTACIONES FEDERALES Y ESTATALES</t>
  </si>
  <si>
    <t>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</si>
</sst>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Helvetica"/>
      <family val="2"/>
    </font>
    <font>
      <b/>
      <sz val="11"/>
      <name val="Arial"/>
      <family val="2"/>
    </font>
    <font>
      <sz val="10"/>
      <name val="Helvetica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4" fontId="6" fillId="0" borderId="0" xfId="0" applyNumberFormat="1" applyFont="1"/>
    <xf numFmtId="4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4" fontId="8" fillId="0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4" fontId="2" fillId="0" borderId="3" xfId="0" applyNumberFormat="1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vertical="center" wrapText="1"/>
    </xf>
    <xf numFmtId="2" fontId="10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164" fontId="8" fillId="0" borderId="2" xfId="0" applyNumberFormat="1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4" fontId="2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632460</xdr:colOff>
      <xdr:row>3</xdr:row>
      <xdr:rowOff>60960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480060" cy="640080"/>
        </a:xfrm>
        <a:prstGeom prst="rect">
          <a:avLst/>
        </a:prstGeom>
      </xdr:spPr>
    </xdr:pic>
    <xdr:clientData/>
  </xdr:twoCellAnchor>
  <xdr:twoCellAnchor editAs="oneCell">
    <xdr:from>
      <xdr:col>3</xdr:col>
      <xdr:colOff>1005840</xdr:colOff>
      <xdr:row>0</xdr:row>
      <xdr:rowOff>99061</xdr:rowOff>
    </xdr:from>
    <xdr:to>
      <xdr:col>4</xdr:col>
      <xdr:colOff>1036319</xdr:colOff>
      <xdr:row>2</xdr:row>
      <xdr:rowOff>15240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840" y="99061"/>
          <a:ext cx="1272539" cy="35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abSelected="1" topLeftCell="A274" workbookViewId="0">
      <selection activeCell="C250" sqref="C250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21.6" customHeight="1" x14ac:dyDescent="0.4">
      <c r="A1" s="11" t="s">
        <v>271</v>
      </c>
      <c r="B1" s="11"/>
      <c r="C1" s="11"/>
      <c r="D1" s="11"/>
      <c r="E1" s="11"/>
    </row>
    <row r="2" spans="1:5" ht="9" customHeight="1" x14ac:dyDescent="0.4">
      <c r="A2" s="12"/>
      <c r="B2" s="12"/>
      <c r="C2" s="12"/>
      <c r="D2" s="12"/>
      <c r="E2" s="12"/>
    </row>
    <row r="3" spans="1:5" ht="15" customHeight="1" x14ac:dyDescent="0.3">
      <c r="A3" s="13" t="s">
        <v>272</v>
      </c>
      <c r="B3" s="13"/>
      <c r="C3" s="13"/>
      <c r="D3" s="13"/>
      <c r="E3" s="13"/>
    </row>
    <row r="4" spans="1:5" ht="15" customHeight="1" x14ac:dyDescent="0.3">
      <c r="A4" s="14" t="s">
        <v>273</v>
      </c>
      <c r="B4" s="14"/>
      <c r="C4" s="14"/>
      <c r="D4" s="14"/>
      <c r="E4" s="14"/>
    </row>
    <row r="5" spans="1:5" ht="15" customHeight="1" x14ac:dyDescent="0.3">
      <c r="A5" s="16" t="s">
        <v>274</v>
      </c>
      <c r="B5" s="16"/>
      <c r="C5" s="16"/>
      <c r="D5" s="16"/>
      <c r="E5" s="16"/>
    </row>
    <row r="6" spans="1:5" ht="15" customHeight="1" thickBot="1" x14ac:dyDescent="0.35">
      <c r="A6" s="15"/>
      <c r="B6" s="15"/>
      <c r="C6" s="15"/>
      <c r="D6" s="15"/>
      <c r="E6" s="15"/>
    </row>
    <row r="7" spans="1:5" ht="15" customHeight="1" x14ac:dyDescent="0.3">
      <c r="A7" s="7" t="s">
        <v>0</v>
      </c>
      <c r="B7" s="7" t="s">
        <v>1</v>
      </c>
      <c r="C7" s="9" t="s">
        <v>205</v>
      </c>
      <c r="D7" s="9" t="s">
        <v>206</v>
      </c>
      <c r="E7" s="9" t="s">
        <v>207</v>
      </c>
    </row>
    <row r="8" spans="1:5" ht="15.75" customHeight="1" thickBot="1" x14ac:dyDescent="0.35">
      <c r="A8" s="8"/>
      <c r="B8" s="8"/>
      <c r="C8" s="10"/>
      <c r="D8" s="10"/>
      <c r="E8" s="10"/>
    </row>
    <row r="9" spans="1:5" ht="14.4" x14ac:dyDescent="0.3">
      <c r="A9" s="17">
        <v>1000</v>
      </c>
      <c r="B9" s="18" t="s">
        <v>237</v>
      </c>
      <c r="C9" s="19">
        <f>+C10+C13+C22</f>
        <v>31255644.620000001</v>
      </c>
      <c r="D9" s="19">
        <f t="shared" ref="D9:E9" si="0">+D10+D13+D22</f>
        <v>16324454.26</v>
      </c>
      <c r="E9" s="19">
        <f t="shared" si="0"/>
        <v>20347299.849999998</v>
      </c>
    </row>
    <row r="10" spans="1:5" ht="14.4" x14ac:dyDescent="0.3">
      <c r="A10" s="20">
        <v>1100</v>
      </c>
      <c r="B10" s="21" t="s">
        <v>2</v>
      </c>
      <c r="C10" s="22">
        <f t="shared" ref="C10:E10" si="1">+C11+C12</f>
        <v>97305.600000000006</v>
      </c>
      <c r="D10" s="22">
        <f t="shared" si="1"/>
        <v>0</v>
      </c>
      <c r="E10" s="23">
        <f t="shared" si="1"/>
        <v>206995.4</v>
      </c>
    </row>
    <row r="11" spans="1:5" ht="14.4" x14ac:dyDescent="0.3">
      <c r="A11" s="24">
        <v>1102</v>
      </c>
      <c r="B11" s="25" t="s">
        <v>4</v>
      </c>
      <c r="C11" s="26">
        <v>97305.600000000006</v>
      </c>
      <c r="D11" s="26">
        <v>0</v>
      </c>
      <c r="E11" s="27">
        <v>206995.4</v>
      </c>
    </row>
    <row r="12" spans="1:5" ht="14.4" x14ac:dyDescent="0.3">
      <c r="A12" s="24">
        <v>1103</v>
      </c>
      <c r="B12" s="25" t="s">
        <v>5</v>
      </c>
      <c r="C12" s="26">
        <v>0</v>
      </c>
      <c r="D12" s="26">
        <v>0</v>
      </c>
      <c r="E12" s="27">
        <v>0</v>
      </c>
    </row>
    <row r="13" spans="1:5" ht="14.4" x14ac:dyDescent="0.3">
      <c r="A13" s="20">
        <v>1200</v>
      </c>
      <c r="B13" s="21" t="s">
        <v>6</v>
      </c>
      <c r="C13" s="22">
        <f t="shared" ref="C13:E13" si="2">+C14+C19+C20+C21</f>
        <v>30124945.93</v>
      </c>
      <c r="D13" s="22">
        <f t="shared" si="2"/>
        <v>15374615.57</v>
      </c>
      <c r="E13" s="23">
        <f t="shared" si="2"/>
        <v>18686080.68</v>
      </c>
    </row>
    <row r="14" spans="1:5" ht="14.4" x14ac:dyDescent="0.3">
      <c r="A14" s="24">
        <v>1201</v>
      </c>
      <c r="B14" s="25" t="s">
        <v>7</v>
      </c>
      <c r="C14" s="26">
        <f t="shared" ref="C14:E14" si="3">SUM(C15:C18)</f>
        <v>25621088.210000001</v>
      </c>
      <c r="D14" s="26">
        <f t="shared" si="3"/>
        <v>13959314.02</v>
      </c>
      <c r="E14" s="27">
        <f t="shared" si="3"/>
        <v>14674584.27</v>
      </c>
    </row>
    <row r="15" spans="1:5" ht="14.4" x14ac:dyDescent="0.3">
      <c r="A15" s="24" t="s">
        <v>199</v>
      </c>
      <c r="B15" s="25" t="s">
        <v>8</v>
      </c>
      <c r="C15" s="26">
        <v>21680690.460000001</v>
      </c>
      <c r="D15" s="26">
        <v>10294646.779999999</v>
      </c>
      <c r="E15" s="27">
        <v>11407267.939999999</v>
      </c>
    </row>
    <row r="16" spans="1:5" ht="14.4" x14ac:dyDescent="0.3">
      <c r="A16" s="24" t="s">
        <v>199</v>
      </c>
      <c r="B16" s="25" t="s">
        <v>9</v>
      </c>
      <c r="C16" s="26">
        <v>3814585.05</v>
      </c>
      <c r="D16" s="26">
        <v>2286506.88</v>
      </c>
      <c r="E16" s="27">
        <v>2606564.8199999998</v>
      </c>
    </row>
    <row r="17" spans="1:5" ht="14.4" x14ac:dyDescent="0.3">
      <c r="A17" s="24" t="s">
        <v>199</v>
      </c>
      <c r="B17" s="28" t="s">
        <v>214</v>
      </c>
      <c r="C17" s="26">
        <v>105607.67999999999</v>
      </c>
      <c r="D17" s="26">
        <v>539320.68000000005</v>
      </c>
      <c r="E17" s="27">
        <v>459306.39</v>
      </c>
    </row>
    <row r="18" spans="1:5" ht="14.4" x14ac:dyDescent="0.3">
      <c r="A18" s="24" t="s">
        <v>199</v>
      </c>
      <c r="B18" s="28" t="s">
        <v>215</v>
      </c>
      <c r="C18" s="26">
        <v>20205.02</v>
      </c>
      <c r="D18" s="26">
        <v>838839.68</v>
      </c>
      <c r="E18" s="27">
        <v>201445.12</v>
      </c>
    </row>
    <row r="19" spans="1:5" ht="27.6" x14ac:dyDescent="0.3">
      <c r="A19" s="24">
        <v>1202</v>
      </c>
      <c r="B19" s="25" t="s">
        <v>10</v>
      </c>
      <c r="C19" s="26">
        <v>4503857.72</v>
      </c>
      <c r="D19" s="26">
        <v>1415301.55</v>
      </c>
      <c r="E19" s="27">
        <v>4011496.41</v>
      </c>
    </row>
    <row r="20" spans="1:5" ht="14.4" x14ac:dyDescent="0.3">
      <c r="A20" s="24">
        <v>1203</v>
      </c>
      <c r="B20" s="25" t="s">
        <v>11</v>
      </c>
      <c r="C20" s="26">
        <v>0</v>
      </c>
      <c r="D20" s="26">
        <v>0</v>
      </c>
      <c r="E20" s="27">
        <v>0</v>
      </c>
    </row>
    <row r="21" spans="1:5" ht="14.4" x14ac:dyDescent="0.3">
      <c r="A21" s="24">
        <v>1204</v>
      </c>
      <c r="B21" s="25" t="s">
        <v>200</v>
      </c>
      <c r="C21" s="26">
        <v>0</v>
      </c>
      <c r="D21" s="26">
        <v>0</v>
      </c>
      <c r="E21" s="27">
        <v>0</v>
      </c>
    </row>
    <row r="22" spans="1:5" ht="14.4" x14ac:dyDescent="0.3">
      <c r="A22" s="20">
        <v>1700</v>
      </c>
      <c r="B22" s="21" t="s">
        <v>12</v>
      </c>
      <c r="C22" s="22">
        <f t="shared" ref="C22:E22" si="4">+C23+C27+C31+C35</f>
        <v>1033393.0900000001</v>
      </c>
      <c r="D22" s="22">
        <f t="shared" si="4"/>
        <v>949838.69</v>
      </c>
      <c r="E22" s="23">
        <f t="shared" si="4"/>
        <v>1454223.77</v>
      </c>
    </row>
    <row r="23" spans="1:5" ht="14.4" x14ac:dyDescent="0.3">
      <c r="A23" s="24">
        <v>1701</v>
      </c>
      <c r="B23" s="25" t="s">
        <v>13</v>
      </c>
      <c r="C23" s="26">
        <f t="shared" ref="C23:E23" si="5">SUM(C24:C26)</f>
        <v>665677.01</v>
      </c>
      <c r="D23" s="26">
        <f t="shared" si="5"/>
        <v>687719.49</v>
      </c>
      <c r="E23" s="27">
        <f t="shared" si="5"/>
        <v>1125117.99</v>
      </c>
    </row>
    <row r="24" spans="1:5" ht="14.4" x14ac:dyDescent="0.3">
      <c r="A24" s="24" t="s">
        <v>199</v>
      </c>
      <c r="B24" s="25" t="s">
        <v>14</v>
      </c>
      <c r="C24" s="26">
        <v>0</v>
      </c>
      <c r="D24" s="26">
        <v>0</v>
      </c>
      <c r="E24" s="27">
        <v>0</v>
      </c>
    </row>
    <row r="25" spans="1:5" ht="14.4" x14ac:dyDescent="0.3">
      <c r="A25" s="24" t="s">
        <v>199</v>
      </c>
      <c r="B25" s="25" t="s">
        <v>15</v>
      </c>
      <c r="C25" s="26">
        <v>617342.52</v>
      </c>
      <c r="D25" s="26">
        <v>660080.27</v>
      </c>
      <c r="E25" s="27">
        <v>1008303.71</v>
      </c>
    </row>
    <row r="26" spans="1:5" ht="14.4" x14ac:dyDescent="0.3">
      <c r="A26" s="24" t="s">
        <v>199</v>
      </c>
      <c r="B26" s="25" t="s">
        <v>16</v>
      </c>
      <c r="C26" s="26">
        <v>48334.49</v>
      </c>
      <c r="D26" s="26">
        <v>27639.22</v>
      </c>
      <c r="E26" s="27">
        <v>116814.28</v>
      </c>
    </row>
    <row r="27" spans="1:5" ht="14.4" x14ac:dyDescent="0.3">
      <c r="A27" s="24">
        <v>1702</v>
      </c>
      <c r="B27" s="25" t="s">
        <v>17</v>
      </c>
      <c r="C27" s="26">
        <f t="shared" ref="C27:E27" si="6">SUM(C28:C30)</f>
        <v>0</v>
      </c>
      <c r="D27" s="26">
        <f t="shared" si="6"/>
        <v>0</v>
      </c>
      <c r="E27" s="27">
        <f t="shared" si="6"/>
        <v>0</v>
      </c>
    </row>
    <row r="28" spans="1:5" ht="14.4" x14ac:dyDescent="0.3">
      <c r="A28" s="24" t="s">
        <v>199</v>
      </c>
      <c r="B28" s="25" t="s">
        <v>14</v>
      </c>
      <c r="C28" s="26">
        <v>0</v>
      </c>
      <c r="D28" s="26">
        <v>0</v>
      </c>
      <c r="E28" s="27">
        <v>0</v>
      </c>
    </row>
    <row r="29" spans="1:5" ht="14.4" x14ac:dyDescent="0.3">
      <c r="A29" s="24" t="s">
        <v>199</v>
      </c>
      <c r="B29" s="25" t="s">
        <v>15</v>
      </c>
      <c r="C29" s="26">
        <v>0</v>
      </c>
      <c r="D29" s="26">
        <v>0</v>
      </c>
      <c r="E29" s="27">
        <v>0</v>
      </c>
    </row>
    <row r="30" spans="1:5" ht="14.4" x14ac:dyDescent="0.3">
      <c r="A30" s="24" t="s">
        <v>199</v>
      </c>
      <c r="B30" s="25" t="s">
        <v>18</v>
      </c>
      <c r="C30" s="26">
        <v>0</v>
      </c>
      <c r="D30" s="26">
        <v>0</v>
      </c>
      <c r="E30" s="27">
        <v>0</v>
      </c>
    </row>
    <row r="31" spans="1:5" ht="14.4" x14ac:dyDescent="0.3">
      <c r="A31" s="24">
        <v>1703</v>
      </c>
      <c r="B31" s="25" t="s">
        <v>19</v>
      </c>
      <c r="C31" s="26">
        <f t="shared" ref="C31:E31" si="7">SUM(C32:C34)</f>
        <v>0</v>
      </c>
      <c r="D31" s="26">
        <f t="shared" si="7"/>
        <v>0</v>
      </c>
      <c r="E31" s="27">
        <f t="shared" si="7"/>
        <v>0</v>
      </c>
    </row>
    <row r="32" spans="1:5" ht="14.4" x14ac:dyDescent="0.3">
      <c r="A32" s="24" t="s">
        <v>199</v>
      </c>
      <c r="B32" s="25" t="s">
        <v>14</v>
      </c>
      <c r="C32" s="26">
        <v>0</v>
      </c>
      <c r="D32" s="26">
        <v>0</v>
      </c>
      <c r="E32" s="27">
        <v>0</v>
      </c>
    </row>
    <row r="33" spans="1:5" ht="14.4" x14ac:dyDescent="0.3">
      <c r="A33" s="24" t="s">
        <v>199</v>
      </c>
      <c r="B33" s="25" t="s">
        <v>15</v>
      </c>
      <c r="C33" s="26">
        <v>0</v>
      </c>
      <c r="D33" s="26">
        <v>0</v>
      </c>
      <c r="E33" s="27">
        <v>0</v>
      </c>
    </row>
    <row r="34" spans="1:5" ht="14.4" x14ac:dyDescent="0.3">
      <c r="A34" s="24" t="s">
        <v>199</v>
      </c>
      <c r="B34" s="25" t="s">
        <v>20</v>
      </c>
      <c r="C34" s="26">
        <v>0</v>
      </c>
      <c r="D34" s="26">
        <v>0</v>
      </c>
      <c r="E34" s="27">
        <v>0</v>
      </c>
    </row>
    <row r="35" spans="1:5" ht="14.4" x14ac:dyDescent="0.3">
      <c r="A35" s="24">
        <v>1704</v>
      </c>
      <c r="B35" s="25" t="s">
        <v>21</v>
      </c>
      <c r="C35" s="26">
        <f t="shared" ref="C35:E35" si="8">SUM(C36:C38)</f>
        <v>367716.08</v>
      </c>
      <c r="D35" s="26">
        <f t="shared" si="8"/>
        <v>262119.2</v>
      </c>
      <c r="E35" s="27">
        <f t="shared" si="8"/>
        <v>329105.78000000003</v>
      </c>
    </row>
    <row r="36" spans="1:5" ht="14.4" x14ac:dyDescent="0.3">
      <c r="A36" s="24" t="s">
        <v>199</v>
      </c>
      <c r="B36" s="25" t="s">
        <v>14</v>
      </c>
      <c r="C36" s="26">
        <v>0</v>
      </c>
      <c r="D36" s="26">
        <v>0</v>
      </c>
      <c r="E36" s="27">
        <v>0</v>
      </c>
    </row>
    <row r="37" spans="1:5" ht="14.4" x14ac:dyDescent="0.3">
      <c r="A37" s="24" t="s">
        <v>199</v>
      </c>
      <c r="B37" s="25" t="s">
        <v>15</v>
      </c>
      <c r="C37" s="26">
        <v>367716.08</v>
      </c>
      <c r="D37" s="26">
        <v>262119.2</v>
      </c>
      <c r="E37" s="27">
        <v>329105.78000000003</v>
      </c>
    </row>
    <row r="38" spans="1:5" ht="14.4" x14ac:dyDescent="0.3">
      <c r="A38" s="24" t="s">
        <v>199</v>
      </c>
      <c r="B38" s="25" t="s">
        <v>22</v>
      </c>
      <c r="C38" s="26">
        <v>0</v>
      </c>
      <c r="D38" s="26">
        <v>0</v>
      </c>
      <c r="E38" s="27">
        <v>0</v>
      </c>
    </row>
    <row r="39" spans="1:5" ht="14.4" x14ac:dyDescent="0.3">
      <c r="A39" s="29">
        <v>3000</v>
      </c>
      <c r="B39" s="30" t="s">
        <v>238</v>
      </c>
      <c r="C39" s="22">
        <f t="shared" ref="C39:E39" si="9">+C40</f>
        <v>0</v>
      </c>
      <c r="D39" s="22">
        <f t="shared" si="9"/>
        <v>0</v>
      </c>
      <c r="E39" s="23">
        <f t="shared" si="9"/>
        <v>0</v>
      </c>
    </row>
    <row r="40" spans="1:5" ht="14.4" x14ac:dyDescent="0.3">
      <c r="A40" s="20">
        <v>3100</v>
      </c>
      <c r="B40" s="21" t="s">
        <v>23</v>
      </c>
      <c r="C40" s="22">
        <f t="shared" ref="C40:E40" si="10">+C41+C42+C43+C44+C45</f>
        <v>0</v>
      </c>
      <c r="D40" s="22">
        <f t="shared" si="10"/>
        <v>0</v>
      </c>
      <c r="E40" s="23">
        <f t="shared" si="10"/>
        <v>0</v>
      </c>
    </row>
    <row r="41" spans="1:5" ht="14.4" x14ac:dyDescent="0.3">
      <c r="A41" s="24">
        <v>3101</v>
      </c>
      <c r="B41" s="25" t="s">
        <v>24</v>
      </c>
      <c r="C41" s="26">
        <v>0</v>
      </c>
      <c r="D41" s="26">
        <v>0</v>
      </c>
      <c r="E41" s="27">
        <v>0</v>
      </c>
    </row>
    <row r="42" spans="1:5" ht="14.4" x14ac:dyDescent="0.3">
      <c r="A42" s="24">
        <v>3102</v>
      </c>
      <c r="B42" s="25" t="s">
        <v>25</v>
      </c>
      <c r="C42" s="26">
        <v>0</v>
      </c>
      <c r="D42" s="26">
        <v>0</v>
      </c>
      <c r="E42" s="27">
        <v>0</v>
      </c>
    </row>
    <row r="43" spans="1:5" ht="14.4" x14ac:dyDescent="0.3">
      <c r="A43" s="24">
        <v>3103</v>
      </c>
      <c r="B43" s="25" t="s">
        <v>26</v>
      </c>
      <c r="C43" s="26">
        <v>0</v>
      </c>
      <c r="D43" s="26">
        <v>0</v>
      </c>
      <c r="E43" s="27">
        <v>0</v>
      </c>
    </row>
    <row r="44" spans="1:5" s="5" customFormat="1" ht="14.4" x14ac:dyDescent="0.3">
      <c r="A44" s="24">
        <v>3107</v>
      </c>
      <c r="B44" s="25" t="s">
        <v>27</v>
      </c>
      <c r="C44" s="26">
        <v>0</v>
      </c>
      <c r="D44" s="26">
        <v>0</v>
      </c>
      <c r="E44" s="27">
        <v>0</v>
      </c>
    </row>
    <row r="45" spans="1:5" s="6" customFormat="1" ht="14.4" x14ac:dyDescent="0.3">
      <c r="A45" s="24">
        <v>3109</v>
      </c>
      <c r="B45" s="25" t="s">
        <v>28</v>
      </c>
      <c r="C45" s="26">
        <v>0</v>
      </c>
      <c r="D45" s="26">
        <v>0</v>
      </c>
      <c r="E45" s="27">
        <v>0</v>
      </c>
    </row>
    <row r="46" spans="1:5" ht="14.4" x14ac:dyDescent="0.3">
      <c r="A46" s="29">
        <v>4000</v>
      </c>
      <c r="B46" s="30" t="s">
        <v>239</v>
      </c>
      <c r="C46" s="31">
        <f t="shared" ref="C46:E46" si="11">C47+C50+C152</f>
        <v>6252470.3899999997</v>
      </c>
      <c r="D46" s="31">
        <f t="shared" si="11"/>
        <v>5020444.84</v>
      </c>
      <c r="E46" s="32">
        <f t="shared" si="11"/>
        <v>5554309.2999999998</v>
      </c>
    </row>
    <row r="47" spans="1:5" ht="27.6" x14ac:dyDescent="0.3">
      <c r="A47" s="20">
        <v>4100</v>
      </c>
      <c r="B47" s="21" t="s">
        <v>29</v>
      </c>
      <c r="C47" s="22">
        <f t="shared" ref="C47:E47" si="12">SUM(C48:C49)</f>
        <v>0</v>
      </c>
      <c r="D47" s="22">
        <f t="shared" si="12"/>
        <v>0</v>
      </c>
      <c r="E47" s="23">
        <f t="shared" si="12"/>
        <v>0</v>
      </c>
    </row>
    <row r="48" spans="1:5" s="5" customFormat="1" ht="14.4" x14ac:dyDescent="0.3">
      <c r="A48" s="24">
        <v>4101</v>
      </c>
      <c r="B48" s="25" t="s">
        <v>30</v>
      </c>
      <c r="C48" s="26">
        <v>0</v>
      </c>
      <c r="D48" s="26">
        <v>0</v>
      </c>
      <c r="E48" s="27">
        <v>0</v>
      </c>
    </row>
    <row r="49" spans="1:5" ht="14.4" x14ac:dyDescent="0.3">
      <c r="A49" s="24">
        <v>4102</v>
      </c>
      <c r="B49" s="25" t="s">
        <v>31</v>
      </c>
      <c r="C49" s="26">
        <v>0</v>
      </c>
      <c r="D49" s="26">
        <v>0</v>
      </c>
      <c r="E49" s="27">
        <v>0</v>
      </c>
    </row>
    <row r="50" spans="1:5" ht="14.4" x14ac:dyDescent="0.3">
      <c r="A50" s="20">
        <v>4300</v>
      </c>
      <c r="B50" s="21" t="s">
        <v>32</v>
      </c>
      <c r="C50" s="22">
        <f t="shared" ref="C50:E50" si="13">+C51+C52+C56+C60+C62+C64+C72+C87+C91+C100+C117+C130+C131+C132+C136</f>
        <v>6245079.4699999997</v>
      </c>
      <c r="D50" s="22">
        <f t="shared" si="13"/>
        <v>5020142.66</v>
      </c>
      <c r="E50" s="23">
        <f t="shared" si="13"/>
        <v>5552998.5800000001</v>
      </c>
    </row>
    <row r="51" spans="1:5" ht="14.4" x14ac:dyDescent="0.3">
      <c r="A51" s="24">
        <v>4301</v>
      </c>
      <c r="B51" s="25" t="s">
        <v>33</v>
      </c>
      <c r="C51" s="26">
        <v>2804128.44</v>
      </c>
      <c r="D51" s="26">
        <v>2343052.15</v>
      </c>
      <c r="E51" s="27">
        <v>2496017.44</v>
      </c>
    </row>
    <row r="52" spans="1:5" ht="14.4" x14ac:dyDescent="0.3">
      <c r="A52" s="24">
        <v>4303</v>
      </c>
      <c r="B52" s="25" t="s">
        <v>34</v>
      </c>
      <c r="C52" s="26">
        <f t="shared" ref="C52:E52" si="14">+C53+C54+C55</f>
        <v>44271.96</v>
      </c>
      <c r="D52" s="26">
        <f t="shared" si="14"/>
        <v>7418.32</v>
      </c>
      <c r="E52" s="27">
        <f t="shared" si="14"/>
        <v>20755.2</v>
      </c>
    </row>
    <row r="53" spans="1:5" ht="14.4" x14ac:dyDescent="0.3">
      <c r="A53" s="24" t="s">
        <v>199</v>
      </c>
      <c r="B53" s="25" t="s">
        <v>35</v>
      </c>
      <c r="C53" s="26">
        <v>44271.96</v>
      </c>
      <c r="D53" s="26">
        <v>7418.32</v>
      </c>
      <c r="E53" s="27">
        <v>20755.2</v>
      </c>
    </row>
    <row r="54" spans="1:5" ht="14.4" x14ac:dyDescent="0.3">
      <c r="A54" s="24" t="s">
        <v>199</v>
      </c>
      <c r="B54" s="25" t="s">
        <v>36</v>
      </c>
      <c r="C54" s="26">
        <v>0</v>
      </c>
      <c r="D54" s="26">
        <v>0</v>
      </c>
      <c r="E54" s="27">
        <v>0</v>
      </c>
    </row>
    <row r="55" spans="1:5" ht="14.4" x14ac:dyDescent="0.3">
      <c r="A55" s="24" t="s">
        <v>199</v>
      </c>
      <c r="B55" s="25" t="s">
        <v>37</v>
      </c>
      <c r="C55" s="26">
        <v>0</v>
      </c>
      <c r="D55" s="26">
        <v>0</v>
      </c>
      <c r="E55" s="27">
        <v>0</v>
      </c>
    </row>
    <row r="56" spans="1:5" ht="14.4" x14ac:dyDescent="0.3">
      <c r="A56" s="24">
        <v>4304</v>
      </c>
      <c r="B56" s="25" t="s">
        <v>38</v>
      </c>
      <c r="C56" s="26">
        <f t="shared" ref="C56:E56" si="15">+C57+C58+C59</f>
        <v>212782.5</v>
      </c>
      <c r="D56" s="26">
        <f t="shared" si="15"/>
        <v>145249.70000000001</v>
      </c>
      <c r="E56" s="27">
        <f t="shared" si="15"/>
        <v>106531</v>
      </c>
    </row>
    <row r="57" spans="1:5" ht="27.6" x14ac:dyDescent="0.3">
      <c r="A57" s="24" t="s">
        <v>199</v>
      </c>
      <c r="B57" s="25" t="s">
        <v>39</v>
      </c>
      <c r="C57" s="26">
        <v>92309.58</v>
      </c>
      <c r="D57" s="26">
        <v>73955.7</v>
      </c>
      <c r="E57" s="27">
        <v>41869</v>
      </c>
    </row>
    <row r="58" spans="1:5" ht="27.6" x14ac:dyDescent="0.3">
      <c r="A58" s="24" t="s">
        <v>199</v>
      </c>
      <c r="B58" s="25" t="s">
        <v>40</v>
      </c>
      <c r="C58" s="26">
        <v>0</v>
      </c>
      <c r="D58" s="26">
        <v>0</v>
      </c>
      <c r="E58" s="27">
        <v>0</v>
      </c>
    </row>
    <row r="59" spans="1:5" ht="14.4" x14ac:dyDescent="0.3">
      <c r="A59" s="24" t="s">
        <v>199</v>
      </c>
      <c r="B59" s="25" t="s">
        <v>41</v>
      </c>
      <c r="C59" s="26">
        <v>120472.92</v>
      </c>
      <c r="D59" s="26">
        <v>71294</v>
      </c>
      <c r="E59" s="27">
        <v>64662</v>
      </c>
    </row>
    <row r="60" spans="1:5" ht="14.4" x14ac:dyDescent="0.3">
      <c r="A60" s="24">
        <v>4306</v>
      </c>
      <c r="B60" s="25" t="s">
        <v>42</v>
      </c>
      <c r="C60" s="26">
        <f t="shared" ref="C60:E60" si="16">C61</f>
        <v>10600</v>
      </c>
      <c r="D60" s="26">
        <f t="shared" si="16"/>
        <v>8000</v>
      </c>
      <c r="E60" s="27">
        <f t="shared" si="16"/>
        <v>10800</v>
      </c>
    </row>
    <row r="61" spans="1:5" ht="28.2" thickBot="1" x14ac:dyDescent="0.35">
      <c r="A61" s="46" t="s">
        <v>199</v>
      </c>
      <c r="B61" s="47" t="s">
        <v>43</v>
      </c>
      <c r="C61" s="48">
        <v>10600</v>
      </c>
      <c r="D61" s="48">
        <v>8000</v>
      </c>
      <c r="E61" s="49">
        <v>10800</v>
      </c>
    </row>
    <row r="62" spans="1:5" ht="14.4" x14ac:dyDescent="0.3">
      <c r="A62" s="24">
        <v>4307</v>
      </c>
      <c r="B62" s="25" t="s">
        <v>44</v>
      </c>
      <c r="C62" s="26">
        <f t="shared" ref="C62:E62" si="17">+C63</f>
        <v>0</v>
      </c>
      <c r="D62" s="26">
        <f t="shared" si="17"/>
        <v>0</v>
      </c>
      <c r="E62" s="27">
        <f t="shared" si="17"/>
        <v>0</v>
      </c>
    </row>
    <row r="63" spans="1:5" ht="14.4" x14ac:dyDescent="0.3">
      <c r="A63" s="24" t="s">
        <v>199</v>
      </c>
      <c r="B63" s="25" t="s">
        <v>45</v>
      </c>
      <c r="C63" s="26">
        <v>0</v>
      </c>
      <c r="D63" s="26">
        <v>0</v>
      </c>
      <c r="E63" s="27">
        <v>0</v>
      </c>
    </row>
    <row r="64" spans="1:5" ht="14.4" x14ac:dyDescent="0.3">
      <c r="A64" s="24">
        <v>4308</v>
      </c>
      <c r="B64" s="25" t="s">
        <v>46</v>
      </c>
      <c r="C64" s="26">
        <f t="shared" ref="C64:E64" si="18">+C65+C66+C67+C68+C69+C70+C71</f>
        <v>53855.06</v>
      </c>
      <c r="D64" s="26">
        <f t="shared" si="18"/>
        <v>31030.48</v>
      </c>
      <c r="E64" s="27">
        <f t="shared" si="18"/>
        <v>81968.97</v>
      </c>
    </row>
    <row r="65" spans="1:5" ht="14.4" x14ac:dyDescent="0.3">
      <c r="A65" s="24" t="s">
        <v>199</v>
      </c>
      <c r="B65" s="25" t="s">
        <v>216</v>
      </c>
      <c r="C65" s="26">
        <v>0</v>
      </c>
      <c r="D65" s="26">
        <v>783</v>
      </c>
      <c r="E65" s="27">
        <v>0</v>
      </c>
    </row>
    <row r="66" spans="1:5" ht="27.6" x14ac:dyDescent="0.3">
      <c r="A66" s="24" t="s">
        <v>199</v>
      </c>
      <c r="B66" s="25" t="s">
        <v>217</v>
      </c>
      <c r="C66" s="26">
        <v>0</v>
      </c>
      <c r="D66" s="26">
        <v>0</v>
      </c>
      <c r="E66" s="27">
        <v>0</v>
      </c>
    </row>
    <row r="67" spans="1:5" ht="14.4" x14ac:dyDescent="0.3">
      <c r="A67" s="24" t="s">
        <v>199</v>
      </c>
      <c r="B67" s="25" t="s">
        <v>47</v>
      </c>
      <c r="C67" s="26">
        <v>0</v>
      </c>
      <c r="D67" s="26">
        <v>896.1</v>
      </c>
      <c r="E67" s="27">
        <v>1344.1</v>
      </c>
    </row>
    <row r="68" spans="1:5" ht="14.4" x14ac:dyDescent="0.3">
      <c r="A68" s="24" t="s">
        <v>199</v>
      </c>
      <c r="B68" s="25" t="s">
        <v>48</v>
      </c>
      <c r="C68" s="26">
        <v>0</v>
      </c>
      <c r="D68" s="26">
        <v>0</v>
      </c>
      <c r="E68" s="27">
        <v>0</v>
      </c>
    </row>
    <row r="69" spans="1:5" ht="27.6" x14ac:dyDescent="0.3">
      <c r="A69" s="24" t="s">
        <v>199</v>
      </c>
      <c r="B69" s="25" t="s">
        <v>49</v>
      </c>
      <c r="C69" s="26">
        <v>53855.06</v>
      </c>
      <c r="D69" s="26">
        <v>29351.38</v>
      </c>
      <c r="E69" s="27">
        <v>80624.87</v>
      </c>
    </row>
    <row r="70" spans="1:5" ht="14.4" x14ac:dyDescent="0.3">
      <c r="A70" s="24" t="s">
        <v>199</v>
      </c>
      <c r="B70" s="25" t="s">
        <v>50</v>
      </c>
      <c r="C70" s="26">
        <v>0</v>
      </c>
      <c r="D70" s="26">
        <v>0</v>
      </c>
      <c r="E70" s="27">
        <v>0</v>
      </c>
    </row>
    <row r="71" spans="1:5" ht="27.6" x14ac:dyDescent="0.3">
      <c r="A71" s="24" t="s">
        <v>199</v>
      </c>
      <c r="B71" s="25" t="s">
        <v>51</v>
      </c>
      <c r="C71" s="26">
        <v>0</v>
      </c>
      <c r="D71" s="26">
        <v>0</v>
      </c>
      <c r="E71" s="27">
        <v>0</v>
      </c>
    </row>
    <row r="72" spans="1:5" ht="14.4" x14ac:dyDescent="0.3">
      <c r="A72" s="24">
        <v>4310</v>
      </c>
      <c r="B72" s="25" t="s">
        <v>52</v>
      </c>
      <c r="C72" s="26">
        <f t="shared" ref="C72:E72" si="19">SUM(C73:C86)</f>
        <v>1702762.65</v>
      </c>
      <c r="D72" s="26">
        <f t="shared" si="19"/>
        <v>1734835.9</v>
      </c>
      <c r="E72" s="27">
        <f t="shared" si="19"/>
        <v>1672006.83</v>
      </c>
    </row>
    <row r="73" spans="1:5" ht="27.6" x14ac:dyDescent="0.3">
      <c r="A73" s="24" t="s">
        <v>199</v>
      </c>
      <c r="B73" s="25" t="s">
        <v>53</v>
      </c>
      <c r="C73" s="26">
        <v>106463.11</v>
      </c>
      <c r="D73" s="26">
        <v>275643.90999999997</v>
      </c>
      <c r="E73" s="27">
        <v>1026583</v>
      </c>
    </row>
    <row r="74" spans="1:5" ht="14.4" x14ac:dyDescent="0.3">
      <c r="A74" s="24" t="s">
        <v>199</v>
      </c>
      <c r="B74" s="25" t="s">
        <v>54</v>
      </c>
      <c r="C74" s="26">
        <v>614468.42000000004</v>
      </c>
      <c r="D74" s="26">
        <v>1054121.47</v>
      </c>
      <c r="E74" s="27">
        <v>340656</v>
      </c>
    </row>
    <row r="75" spans="1:5" ht="27.6" x14ac:dyDescent="0.3">
      <c r="A75" s="24" t="s">
        <v>199</v>
      </c>
      <c r="B75" s="25" t="s">
        <v>55</v>
      </c>
      <c r="C75" s="26">
        <v>0</v>
      </c>
      <c r="D75" s="26">
        <v>0</v>
      </c>
      <c r="E75" s="27">
        <v>0</v>
      </c>
    </row>
    <row r="76" spans="1:5" ht="41.4" x14ac:dyDescent="0.3">
      <c r="A76" s="24" t="s">
        <v>199</v>
      </c>
      <c r="B76" s="25" t="s">
        <v>56</v>
      </c>
      <c r="C76" s="26">
        <v>0</v>
      </c>
      <c r="D76" s="26">
        <v>0</v>
      </c>
      <c r="E76" s="27">
        <v>0</v>
      </c>
    </row>
    <row r="77" spans="1:5" ht="27.6" x14ac:dyDescent="0.3">
      <c r="A77" s="24" t="s">
        <v>199</v>
      </c>
      <c r="B77" s="25" t="s">
        <v>57</v>
      </c>
      <c r="C77" s="26">
        <v>0</v>
      </c>
      <c r="D77" s="26">
        <v>0</v>
      </c>
      <c r="E77" s="27">
        <v>0</v>
      </c>
    </row>
    <row r="78" spans="1:5" ht="14.4" x14ac:dyDescent="0.3">
      <c r="A78" s="24" t="s">
        <v>199</v>
      </c>
      <c r="B78" s="25" t="s">
        <v>58</v>
      </c>
      <c r="C78" s="26">
        <v>12827.72</v>
      </c>
      <c r="D78" s="26">
        <v>120848.1</v>
      </c>
      <c r="E78" s="27">
        <v>18548</v>
      </c>
    </row>
    <row r="79" spans="1:5" ht="27.6" x14ac:dyDescent="0.3">
      <c r="A79" s="24" t="s">
        <v>199</v>
      </c>
      <c r="B79" s="25" t="s">
        <v>59</v>
      </c>
      <c r="C79" s="26">
        <v>187882.2</v>
      </c>
      <c r="D79" s="26">
        <v>19410.419999999998</v>
      </c>
      <c r="E79" s="27">
        <v>102130.83</v>
      </c>
    </row>
    <row r="80" spans="1:5" ht="14.4" x14ac:dyDescent="0.3">
      <c r="A80" s="24" t="s">
        <v>199</v>
      </c>
      <c r="B80" s="25" t="s">
        <v>60</v>
      </c>
      <c r="C80" s="26">
        <v>0</v>
      </c>
      <c r="D80" s="26">
        <v>0</v>
      </c>
      <c r="E80" s="27">
        <v>0</v>
      </c>
    </row>
    <row r="81" spans="1:5" ht="14.4" x14ac:dyDescent="0.3">
      <c r="A81" s="24" t="s">
        <v>199</v>
      </c>
      <c r="B81" s="25" t="s">
        <v>61</v>
      </c>
      <c r="C81" s="26">
        <v>0</v>
      </c>
      <c r="D81" s="26">
        <v>0</v>
      </c>
      <c r="E81" s="27">
        <v>583</v>
      </c>
    </row>
    <row r="82" spans="1:5" ht="27.6" x14ac:dyDescent="0.3">
      <c r="A82" s="24" t="s">
        <v>199</v>
      </c>
      <c r="B82" s="25" t="s">
        <v>62</v>
      </c>
      <c r="C82" s="26">
        <v>11533.2</v>
      </c>
      <c r="D82" s="26">
        <v>9946</v>
      </c>
      <c r="E82" s="27">
        <v>25541</v>
      </c>
    </row>
    <row r="83" spans="1:5" ht="41.4" x14ac:dyDescent="0.3">
      <c r="A83" s="24" t="s">
        <v>199</v>
      </c>
      <c r="B83" s="25" t="s">
        <v>63</v>
      </c>
      <c r="C83" s="26">
        <v>0</v>
      </c>
      <c r="D83" s="26">
        <v>0</v>
      </c>
      <c r="E83" s="27">
        <v>0</v>
      </c>
    </row>
    <row r="84" spans="1:5" ht="14.4" x14ac:dyDescent="0.3">
      <c r="A84" s="24" t="s">
        <v>199</v>
      </c>
      <c r="B84" s="25" t="s">
        <v>64</v>
      </c>
      <c r="C84" s="26">
        <v>55764</v>
      </c>
      <c r="D84" s="26">
        <v>251151</v>
      </c>
      <c r="E84" s="27">
        <v>148226</v>
      </c>
    </row>
    <row r="85" spans="1:5" ht="14.4" x14ac:dyDescent="0.3">
      <c r="A85" s="33" t="s">
        <v>199</v>
      </c>
      <c r="B85" s="25" t="s">
        <v>65</v>
      </c>
      <c r="C85" s="26">
        <v>713824</v>
      </c>
      <c r="D85" s="26">
        <v>3715</v>
      </c>
      <c r="E85" s="27">
        <v>9739</v>
      </c>
    </row>
    <row r="86" spans="1:5" ht="27.6" x14ac:dyDescent="0.3">
      <c r="A86" s="33"/>
      <c r="B86" s="25" t="s">
        <v>218</v>
      </c>
      <c r="C86" s="26">
        <v>0</v>
      </c>
      <c r="D86" s="26">
        <v>0</v>
      </c>
      <c r="E86" s="27">
        <v>0</v>
      </c>
    </row>
    <row r="87" spans="1:5" ht="14.4" x14ac:dyDescent="0.3">
      <c r="A87" s="24">
        <v>4311</v>
      </c>
      <c r="B87" s="25" t="s">
        <v>66</v>
      </c>
      <c r="C87" s="26">
        <f t="shared" ref="C87:E87" si="20">+C88+C89+C90</f>
        <v>0</v>
      </c>
      <c r="D87" s="26">
        <f t="shared" si="20"/>
        <v>0</v>
      </c>
      <c r="E87" s="27">
        <f t="shared" si="20"/>
        <v>0</v>
      </c>
    </row>
    <row r="88" spans="1:5" ht="14.4" x14ac:dyDescent="0.3">
      <c r="A88" s="24" t="s">
        <v>199</v>
      </c>
      <c r="B88" s="25" t="s">
        <v>67</v>
      </c>
      <c r="C88" s="26">
        <v>0</v>
      </c>
      <c r="D88" s="26">
        <v>0</v>
      </c>
      <c r="E88" s="27">
        <v>0</v>
      </c>
    </row>
    <row r="89" spans="1:5" ht="14.4" x14ac:dyDescent="0.3">
      <c r="A89" s="24" t="s">
        <v>199</v>
      </c>
      <c r="B89" s="25" t="s">
        <v>68</v>
      </c>
      <c r="C89" s="26">
        <v>0</v>
      </c>
      <c r="D89" s="26">
        <v>0</v>
      </c>
      <c r="E89" s="27">
        <v>0</v>
      </c>
    </row>
    <row r="90" spans="1:5" ht="14.4" x14ac:dyDescent="0.3">
      <c r="A90" s="24" t="s">
        <v>199</v>
      </c>
      <c r="B90" s="25" t="s">
        <v>69</v>
      </c>
      <c r="C90" s="26">
        <v>0</v>
      </c>
      <c r="D90" s="26">
        <v>0</v>
      </c>
      <c r="E90" s="27">
        <v>0</v>
      </c>
    </row>
    <row r="91" spans="1:5" ht="14.4" x14ac:dyDescent="0.3">
      <c r="A91" s="24">
        <v>4312</v>
      </c>
      <c r="B91" s="25" t="s">
        <v>70</v>
      </c>
      <c r="C91" s="26">
        <f t="shared" ref="C91:E91" si="21">SUM(C92:C99)</f>
        <v>1115550.8600000001</v>
      </c>
      <c r="D91" s="26">
        <f t="shared" si="21"/>
        <v>157950.57</v>
      </c>
      <c r="E91" s="27">
        <f t="shared" si="21"/>
        <v>355955.52</v>
      </c>
    </row>
    <row r="92" spans="1:5" ht="27.6" x14ac:dyDescent="0.3">
      <c r="A92" s="24" t="s">
        <v>199</v>
      </c>
      <c r="B92" s="25" t="s">
        <v>71</v>
      </c>
      <c r="C92" s="26">
        <v>0</v>
      </c>
      <c r="D92" s="26">
        <v>0</v>
      </c>
      <c r="E92" s="27">
        <v>0</v>
      </c>
    </row>
    <row r="93" spans="1:5" ht="14.4" x14ac:dyDescent="0.3">
      <c r="A93" s="24" t="s">
        <v>199</v>
      </c>
      <c r="B93" s="25" t="s">
        <v>72</v>
      </c>
      <c r="C93" s="26">
        <v>99068.86</v>
      </c>
      <c r="D93" s="26">
        <v>36427.919999999998</v>
      </c>
      <c r="E93" s="27">
        <v>245294.6</v>
      </c>
    </row>
    <row r="94" spans="1:5" ht="14.4" x14ac:dyDescent="0.3">
      <c r="A94" s="24" t="s">
        <v>199</v>
      </c>
      <c r="B94" s="25" t="s">
        <v>73</v>
      </c>
      <c r="C94" s="26">
        <v>1016482</v>
      </c>
      <c r="D94" s="26">
        <v>121522.65</v>
      </c>
      <c r="E94" s="27">
        <v>110660.92</v>
      </c>
    </row>
    <row r="95" spans="1:5" ht="14.4" x14ac:dyDescent="0.3">
      <c r="A95" s="24" t="s">
        <v>199</v>
      </c>
      <c r="B95" s="25" t="s">
        <v>74</v>
      </c>
      <c r="C95" s="26">
        <v>0</v>
      </c>
      <c r="D95" s="26">
        <v>0</v>
      </c>
      <c r="E95" s="27">
        <v>0</v>
      </c>
    </row>
    <row r="96" spans="1:5" ht="14.4" x14ac:dyDescent="0.3">
      <c r="A96" s="24" t="s">
        <v>199</v>
      </c>
      <c r="B96" s="25" t="s">
        <v>75</v>
      </c>
      <c r="C96" s="26">
        <v>0</v>
      </c>
      <c r="D96" s="26">
        <v>0</v>
      </c>
      <c r="E96" s="27">
        <v>0</v>
      </c>
    </row>
    <row r="97" spans="1:5" ht="14.4" x14ac:dyDescent="0.3">
      <c r="A97" s="24" t="s">
        <v>199</v>
      </c>
      <c r="B97" s="25" t="s">
        <v>76</v>
      </c>
      <c r="C97" s="26">
        <v>0</v>
      </c>
      <c r="D97" s="26">
        <v>0</v>
      </c>
      <c r="E97" s="27">
        <v>0</v>
      </c>
    </row>
    <row r="98" spans="1:5" ht="14.4" x14ac:dyDescent="0.3">
      <c r="A98" s="24" t="s">
        <v>199</v>
      </c>
      <c r="B98" s="25" t="s">
        <v>77</v>
      </c>
      <c r="C98" s="26">
        <v>0</v>
      </c>
      <c r="D98" s="26">
        <v>0</v>
      </c>
      <c r="E98" s="27">
        <v>0</v>
      </c>
    </row>
    <row r="99" spans="1:5" ht="14.4" x14ac:dyDescent="0.3">
      <c r="A99" s="24" t="s">
        <v>199</v>
      </c>
      <c r="B99" s="25" t="s">
        <v>78</v>
      </c>
      <c r="C99" s="26">
        <v>0</v>
      </c>
      <c r="D99" s="26">
        <v>0</v>
      </c>
      <c r="E99" s="27">
        <v>0</v>
      </c>
    </row>
    <row r="100" spans="1:5" ht="41.4" x14ac:dyDescent="0.3">
      <c r="A100" s="24">
        <v>4313</v>
      </c>
      <c r="B100" s="25" t="s">
        <v>79</v>
      </c>
      <c r="C100" s="26">
        <f t="shared" ref="C100:E100" si="22">SUM(C101:C116)</f>
        <v>0</v>
      </c>
      <c r="D100" s="26">
        <f t="shared" si="22"/>
        <v>0</v>
      </c>
      <c r="E100" s="27">
        <f t="shared" si="22"/>
        <v>0</v>
      </c>
    </row>
    <row r="101" spans="1:5" ht="14.4" x14ac:dyDescent="0.3">
      <c r="A101" s="24" t="s">
        <v>199</v>
      </c>
      <c r="B101" s="25" t="s">
        <v>80</v>
      </c>
      <c r="C101" s="26">
        <v>0</v>
      </c>
      <c r="D101" s="26">
        <v>0</v>
      </c>
      <c r="E101" s="27">
        <v>0</v>
      </c>
    </row>
    <row r="102" spans="1:5" ht="14.4" x14ac:dyDescent="0.3">
      <c r="A102" s="24" t="s">
        <v>199</v>
      </c>
      <c r="B102" s="25" t="s">
        <v>81</v>
      </c>
      <c r="C102" s="26">
        <v>0</v>
      </c>
      <c r="D102" s="26">
        <v>0</v>
      </c>
      <c r="E102" s="27">
        <v>0</v>
      </c>
    </row>
    <row r="103" spans="1:5" ht="14.4" x14ac:dyDescent="0.3">
      <c r="A103" s="24" t="s">
        <v>199</v>
      </c>
      <c r="B103" s="25" t="s">
        <v>82</v>
      </c>
      <c r="C103" s="26">
        <v>0</v>
      </c>
      <c r="D103" s="26">
        <v>0</v>
      </c>
      <c r="E103" s="27">
        <v>0</v>
      </c>
    </row>
    <row r="104" spans="1:5" thickBot="1" x14ac:dyDescent="0.35">
      <c r="A104" s="46" t="s">
        <v>199</v>
      </c>
      <c r="B104" s="47" t="s">
        <v>83</v>
      </c>
      <c r="C104" s="48">
        <v>0</v>
      </c>
      <c r="D104" s="48">
        <v>0</v>
      </c>
      <c r="E104" s="49">
        <v>0</v>
      </c>
    </row>
    <row r="105" spans="1:5" ht="14.4" x14ac:dyDescent="0.3">
      <c r="A105" s="24" t="s">
        <v>199</v>
      </c>
      <c r="B105" s="25" t="s">
        <v>84</v>
      </c>
      <c r="C105" s="26">
        <v>0</v>
      </c>
      <c r="D105" s="26">
        <v>0</v>
      </c>
      <c r="E105" s="27">
        <v>0</v>
      </c>
    </row>
    <row r="106" spans="1:5" ht="14.4" x14ac:dyDescent="0.3">
      <c r="A106" s="24" t="s">
        <v>199</v>
      </c>
      <c r="B106" s="25" t="s">
        <v>85</v>
      </c>
      <c r="C106" s="26">
        <v>0</v>
      </c>
      <c r="D106" s="26">
        <v>0</v>
      </c>
      <c r="E106" s="27">
        <v>0</v>
      </c>
    </row>
    <row r="107" spans="1:5" ht="14.4" x14ac:dyDescent="0.3">
      <c r="A107" s="24" t="s">
        <v>199</v>
      </c>
      <c r="B107" s="25" t="s">
        <v>86</v>
      </c>
      <c r="C107" s="26">
        <v>0</v>
      </c>
      <c r="D107" s="26">
        <v>0</v>
      </c>
      <c r="E107" s="27">
        <v>0</v>
      </c>
    </row>
    <row r="108" spans="1:5" ht="14.4" x14ac:dyDescent="0.3">
      <c r="A108" s="24" t="s">
        <v>199</v>
      </c>
      <c r="B108" s="25" t="s">
        <v>87</v>
      </c>
      <c r="C108" s="26">
        <v>0</v>
      </c>
      <c r="D108" s="26">
        <v>0</v>
      </c>
      <c r="E108" s="27">
        <v>0</v>
      </c>
    </row>
    <row r="109" spans="1:5" ht="14.4" x14ac:dyDescent="0.3">
      <c r="A109" s="24" t="s">
        <v>199</v>
      </c>
      <c r="B109" s="25" t="s">
        <v>88</v>
      </c>
      <c r="C109" s="26">
        <v>0</v>
      </c>
      <c r="D109" s="26">
        <v>0</v>
      </c>
      <c r="E109" s="27">
        <v>0</v>
      </c>
    </row>
    <row r="110" spans="1:5" ht="14.4" x14ac:dyDescent="0.3">
      <c r="A110" s="24" t="s">
        <v>199</v>
      </c>
      <c r="B110" s="25" t="s">
        <v>89</v>
      </c>
      <c r="C110" s="26">
        <v>0</v>
      </c>
      <c r="D110" s="26">
        <v>0</v>
      </c>
      <c r="E110" s="27">
        <v>0</v>
      </c>
    </row>
    <row r="111" spans="1:5" ht="14.4" x14ac:dyDescent="0.3">
      <c r="A111" s="24" t="s">
        <v>199</v>
      </c>
      <c r="B111" s="25" t="s">
        <v>90</v>
      </c>
      <c r="C111" s="26">
        <v>0</v>
      </c>
      <c r="D111" s="26">
        <v>0</v>
      </c>
      <c r="E111" s="27">
        <v>0</v>
      </c>
    </row>
    <row r="112" spans="1:5" ht="14.4" x14ac:dyDescent="0.3">
      <c r="A112" s="24" t="s">
        <v>199</v>
      </c>
      <c r="B112" s="25" t="s">
        <v>91</v>
      </c>
      <c r="C112" s="26">
        <v>0</v>
      </c>
      <c r="D112" s="26">
        <v>0</v>
      </c>
      <c r="E112" s="27">
        <v>0</v>
      </c>
    </row>
    <row r="113" spans="1:5" ht="14.4" x14ac:dyDescent="0.3">
      <c r="A113" s="24" t="s">
        <v>199</v>
      </c>
      <c r="B113" s="25" t="s">
        <v>92</v>
      </c>
      <c r="C113" s="26">
        <v>0</v>
      </c>
      <c r="D113" s="26">
        <v>0</v>
      </c>
      <c r="E113" s="27">
        <v>0</v>
      </c>
    </row>
    <row r="114" spans="1:5" ht="27.6" x14ac:dyDescent="0.3">
      <c r="A114" s="24" t="s">
        <v>199</v>
      </c>
      <c r="B114" s="25" t="s">
        <v>93</v>
      </c>
      <c r="C114" s="26">
        <v>0</v>
      </c>
      <c r="D114" s="26">
        <v>0</v>
      </c>
      <c r="E114" s="27">
        <v>0</v>
      </c>
    </row>
    <row r="115" spans="1:5" ht="69" x14ac:dyDescent="0.3">
      <c r="A115" s="24" t="s">
        <v>199</v>
      </c>
      <c r="B115" s="25" t="s">
        <v>94</v>
      </c>
      <c r="C115" s="26">
        <v>0</v>
      </c>
      <c r="D115" s="26">
        <v>0</v>
      </c>
      <c r="E115" s="27">
        <v>0</v>
      </c>
    </row>
    <row r="116" spans="1:5" ht="14.4" x14ac:dyDescent="0.3">
      <c r="A116" s="24" t="s">
        <v>199</v>
      </c>
      <c r="B116" s="28" t="s">
        <v>219</v>
      </c>
      <c r="C116" s="26">
        <v>0</v>
      </c>
      <c r="D116" s="26">
        <v>0</v>
      </c>
      <c r="E116" s="27">
        <v>0</v>
      </c>
    </row>
    <row r="117" spans="1:5" ht="27.6" x14ac:dyDescent="0.3">
      <c r="A117" s="24">
        <v>4314</v>
      </c>
      <c r="B117" s="25" t="s">
        <v>95</v>
      </c>
      <c r="C117" s="26">
        <f t="shared" ref="C117:E117" si="23">SUM(C118:C129)</f>
        <v>0</v>
      </c>
      <c r="D117" s="26">
        <f t="shared" si="23"/>
        <v>6031</v>
      </c>
      <c r="E117" s="27">
        <f t="shared" si="23"/>
        <v>17768.599999999999</v>
      </c>
    </row>
    <row r="118" spans="1:5" ht="14.4" x14ac:dyDescent="0.3">
      <c r="A118" s="24"/>
      <c r="B118" s="25"/>
      <c r="C118" s="26"/>
      <c r="D118" s="26"/>
      <c r="E118" s="27"/>
    </row>
    <row r="119" spans="1:5" ht="14.4" x14ac:dyDescent="0.3">
      <c r="A119" s="24"/>
      <c r="B119" s="25"/>
      <c r="C119" s="26"/>
      <c r="D119" s="26"/>
      <c r="E119" s="27"/>
    </row>
    <row r="120" spans="1:5" ht="14.4" x14ac:dyDescent="0.3">
      <c r="A120" s="24"/>
      <c r="B120" s="25"/>
      <c r="C120" s="26"/>
      <c r="D120" s="26"/>
      <c r="E120" s="27"/>
    </row>
    <row r="121" spans="1:5" ht="27.6" x14ac:dyDescent="0.3">
      <c r="A121" s="24" t="s">
        <v>199</v>
      </c>
      <c r="B121" s="25" t="s">
        <v>96</v>
      </c>
      <c r="C121" s="26">
        <v>0</v>
      </c>
      <c r="D121" s="26">
        <v>0</v>
      </c>
      <c r="E121" s="27">
        <v>0</v>
      </c>
    </row>
    <row r="122" spans="1:5" ht="27.6" x14ac:dyDescent="0.3">
      <c r="A122" s="24" t="s">
        <v>199</v>
      </c>
      <c r="B122" s="25" t="s">
        <v>97</v>
      </c>
      <c r="C122" s="26">
        <v>0</v>
      </c>
      <c r="D122" s="26">
        <v>0</v>
      </c>
      <c r="E122" s="27">
        <v>0</v>
      </c>
    </row>
    <row r="123" spans="1:5" ht="14.4" x14ac:dyDescent="0.3">
      <c r="A123" s="24" t="s">
        <v>199</v>
      </c>
      <c r="B123" s="25" t="s">
        <v>98</v>
      </c>
      <c r="C123" s="26">
        <v>0</v>
      </c>
      <c r="D123" s="26">
        <v>0</v>
      </c>
      <c r="E123" s="27">
        <v>0</v>
      </c>
    </row>
    <row r="124" spans="1:5" ht="27.6" x14ac:dyDescent="0.3">
      <c r="A124" s="24" t="s">
        <v>199</v>
      </c>
      <c r="B124" s="25" t="s">
        <v>99</v>
      </c>
      <c r="C124" s="26">
        <v>0</v>
      </c>
      <c r="D124" s="26">
        <v>0</v>
      </c>
      <c r="E124" s="27">
        <v>0</v>
      </c>
    </row>
    <row r="125" spans="1:5" ht="14.4" x14ac:dyDescent="0.3">
      <c r="A125" s="24" t="s">
        <v>199</v>
      </c>
      <c r="B125" s="25" t="s">
        <v>100</v>
      </c>
      <c r="C125" s="26">
        <v>0</v>
      </c>
      <c r="D125" s="26">
        <v>0</v>
      </c>
      <c r="E125" s="27">
        <v>0</v>
      </c>
    </row>
    <row r="126" spans="1:5" ht="14.4" x14ac:dyDescent="0.3">
      <c r="A126" s="24" t="s">
        <v>199</v>
      </c>
      <c r="B126" s="25" t="s">
        <v>101</v>
      </c>
      <c r="C126" s="26">
        <v>0</v>
      </c>
      <c r="D126" s="26">
        <v>0</v>
      </c>
      <c r="E126" s="27">
        <v>0</v>
      </c>
    </row>
    <row r="127" spans="1:5" ht="14.4" x14ac:dyDescent="0.3">
      <c r="A127" s="24" t="s">
        <v>199</v>
      </c>
      <c r="B127" s="25" t="s">
        <v>240</v>
      </c>
      <c r="C127" s="27">
        <v>0</v>
      </c>
      <c r="D127" s="27">
        <v>6031</v>
      </c>
      <c r="E127" s="27">
        <v>17768.599999999999</v>
      </c>
    </row>
    <row r="128" spans="1:5" ht="14.4" x14ac:dyDescent="0.3">
      <c r="A128" s="24" t="s">
        <v>199</v>
      </c>
      <c r="B128" s="25" t="s">
        <v>241</v>
      </c>
      <c r="C128" s="27">
        <v>0</v>
      </c>
      <c r="D128" s="27">
        <v>0</v>
      </c>
      <c r="E128" s="27">
        <v>0</v>
      </c>
    </row>
    <row r="129" spans="1:5" ht="14.4" x14ac:dyDescent="0.3">
      <c r="A129" s="24" t="s">
        <v>199</v>
      </c>
      <c r="B129" s="25" t="s">
        <v>242</v>
      </c>
      <c r="C129" s="27">
        <v>0</v>
      </c>
      <c r="D129" s="27">
        <v>0</v>
      </c>
      <c r="E129" s="27">
        <v>0</v>
      </c>
    </row>
    <row r="130" spans="1:5" ht="27.6" x14ac:dyDescent="0.3">
      <c r="A130" s="24">
        <v>4315</v>
      </c>
      <c r="B130" s="25" t="s">
        <v>102</v>
      </c>
      <c r="C130" s="26">
        <v>0</v>
      </c>
      <c r="D130" s="26">
        <v>0</v>
      </c>
      <c r="E130" s="27">
        <v>0</v>
      </c>
    </row>
    <row r="131" spans="1:5" ht="27.6" x14ac:dyDescent="0.3">
      <c r="A131" s="24">
        <v>4316</v>
      </c>
      <c r="B131" s="25" t="s">
        <v>103</v>
      </c>
      <c r="C131" s="26">
        <v>0</v>
      </c>
      <c r="D131" s="26">
        <v>0</v>
      </c>
      <c r="E131" s="27">
        <v>0</v>
      </c>
    </row>
    <row r="132" spans="1:5" ht="14.4" x14ac:dyDescent="0.3">
      <c r="A132" s="24">
        <v>4317</v>
      </c>
      <c r="B132" s="25" t="s">
        <v>104</v>
      </c>
      <c r="C132" s="26">
        <f t="shared" ref="C132:E132" si="24">+C133+C134+C135</f>
        <v>0</v>
      </c>
      <c r="D132" s="26">
        <f t="shared" si="24"/>
        <v>0</v>
      </c>
      <c r="E132" s="27">
        <f t="shared" si="24"/>
        <v>0</v>
      </c>
    </row>
    <row r="133" spans="1:5" ht="14.4" x14ac:dyDescent="0.3">
      <c r="A133" s="24" t="s">
        <v>199</v>
      </c>
      <c r="B133" s="25" t="s">
        <v>105</v>
      </c>
      <c r="C133" s="26">
        <v>0</v>
      </c>
      <c r="D133" s="26">
        <v>0</v>
      </c>
      <c r="E133" s="27">
        <v>0</v>
      </c>
    </row>
    <row r="134" spans="1:5" ht="14.4" x14ac:dyDescent="0.3">
      <c r="A134" s="24" t="s">
        <v>199</v>
      </c>
      <c r="B134" s="25" t="s">
        <v>106</v>
      </c>
      <c r="C134" s="26">
        <v>0</v>
      </c>
      <c r="D134" s="26">
        <v>0</v>
      </c>
      <c r="E134" s="27">
        <v>0</v>
      </c>
    </row>
    <row r="135" spans="1:5" ht="14.4" x14ac:dyDescent="0.3">
      <c r="A135" s="24" t="s">
        <v>199</v>
      </c>
      <c r="B135" s="25" t="s">
        <v>107</v>
      </c>
      <c r="C135" s="26">
        <v>0</v>
      </c>
      <c r="D135" s="26">
        <v>0</v>
      </c>
      <c r="E135" s="27">
        <v>0</v>
      </c>
    </row>
    <row r="136" spans="1:5" ht="14.4" x14ac:dyDescent="0.3">
      <c r="A136" s="24">
        <v>4318</v>
      </c>
      <c r="B136" s="25" t="s">
        <v>108</v>
      </c>
      <c r="C136" s="26">
        <f t="shared" ref="C136:E136" si="25">+C137+C138+C139+C140+C141+C142+C147+C148+C149+C150+C151</f>
        <v>301128</v>
      </c>
      <c r="D136" s="26">
        <f t="shared" si="25"/>
        <v>586574.54</v>
      </c>
      <c r="E136" s="27">
        <f t="shared" si="25"/>
        <v>791195.02</v>
      </c>
    </row>
    <row r="137" spans="1:5" ht="14.4" x14ac:dyDescent="0.3">
      <c r="A137" s="24" t="s">
        <v>199</v>
      </c>
      <c r="B137" s="25" t="s">
        <v>109</v>
      </c>
      <c r="C137" s="26">
        <v>118784</v>
      </c>
      <c r="D137" s="26">
        <v>196352</v>
      </c>
      <c r="E137" s="27">
        <v>456243</v>
      </c>
    </row>
    <row r="138" spans="1:5" ht="14.4" x14ac:dyDescent="0.3">
      <c r="A138" s="24" t="s">
        <v>199</v>
      </c>
      <c r="B138" s="25" t="s">
        <v>110</v>
      </c>
      <c r="C138" s="26">
        <v>57332</v>
      </c>
      <c r="D138" s="26">
        <v>97687</v>
      </c>
      <c r="E138" s="27">
        <v>81314</v>
      </c>
    </row>
    <row r="139" spans="1:5" ht="14.4" x14ac:dyDescent="0.3">
      <c r="A139" s="24" t="s">
        <v>199</v>
      </c>
      <c r="B139" s="25" t="s">
        <v>111</v>
      </c>
      <c r="C139" s="26">
        <v>696</v>
      </c>
      <c r="D139" s="26">
        <v>537</v>
      </c>
      <c r="E139" s="27">
        <v>1969</v>
      </c>
    </row>
    <row r="140" spans="1:5" s="5" customFormat="1" ht="27.6" x14ac:dyDescent="0.3">
      <c r="A140" s="24" t="s">
        <v>199</v>
      </c>
      <c r="B140" s="25" t="s">
        <v>112</v>
      </c>
      <c r="C140" s="26">
        <v>849.03</v>
      </c>
      <c r="D140" s="26">
        <v>714.67</v>
      </c>
      <c r="E140" s="27">
        <v>434.01</v>
      </c>
    </row>
    <row r="141" spans="1:5" ht="14.4" x14ac:dyDescent="0.3">
      <c r="A141" s="24" t="s">
        <v>199</v>
      </c>
      <c r="B141" s="25" t="s">
        <v>113</v>
      </c>
      <c r="C141" s="26">
        <v>11718</v>
      </c>
      <c r="D141" s="26">
        <v>2688</v>
      </c>
      <c r="E141" s="27">
        <v>28448</v>
      </c>
    </row>
    <row r="142" spans="1:5" ht="14.4" x14ac:dyDescent="0.3">
      <c r="A142" s="24" t="s">
        <v>199</v>
      </c>
      <c r="B142" s="25" t="s">
        <v>220</v>
      </c>
      <c r="C142" s="26">
        <f t="shared" ref="C142:E142" si="26">C143+C144+C145+C146</f>
        <v>9958.9699999999993</v>
      </c>
      <c r="D142" s="26">
        <f t="shared" si="26"/>
        <v>181190.87</v>
      </c>
      <c r="E142" s="27">
        <f t="shared" si="26"/>
        <v>66520.010000000009</v>
      </c>
    </row>
    <row r="143" spans="1:5" ht="55.2" x14ac:dyDescent="0.3">
      <c r="A143" s="24"/>
      <c r="B143" s="25" t="s">
        <v>221</v>
      </c>
      <c r="C143" s="26">
        <v>9958.9699999999993</v>
      </c>
      <c r="D143" s="26">
        <v>178501.47</v>
      </c>
      <c r="E143" s="27">
        <v>64728.01</v>
      </c>
    </row>
    <row r="144" spans="1:5" ht="41.4" x14ac:dyDescent="0.3">
      <c r="A144" s="24"/>
      <c r="B144" s="34" t="s">
        <v>222</v>
      </c>
      <c r="C144" s="26">
        <v>0</v>
      </c>
      <c r="D144" s="26">
        <v>0</v>
      </c>
      <c r="E144" s="27">
        <v>0</v>
      </c>
    </row>
    <row r="145" spans="1:5" thickBot="1" x14ac:dyDescent="0.35">
      <c r="A145" s="46"/>
      <c r="B145" s="50" t="s">
        <v>223</v>
      </c>
      <c r="C145" s="48">
        <v>0</v>
      </c>
      <c r="D145" s="48">
        <v>0</v>
      </c>
      <c r="E145" s="49">
        <v>0</v>
      </c>
    </row>
    <row r="146" spans="1:5" ht="27.6" x14ac:dyDescent="0.3">
      <c r="A146" s="24"/>
      <c r="B146" s="35" t="s">
        <v>243</v>
      </c>
      <c r="C146" s="26">
        <v>0</v>
      </c>
      <c r="D146" s="26">
        <v>2689.4</v>
      </c>
      <c r="E146" s="27">
        <v>1792</v>
      </c>
    </row>
    <row r="147" spans="1:5" ht="14.4" x14ac:dyDescent="0.3">
      <c r="A147" s="24"/>
      <c r="B147" s="35" t="s">
        <v>208</v>
      </c>
      <c r="C147" s="26">
        <v>0</v>
      </c>
      <c r="D147" s="26">
        <v>0</v>
      </c>
      <c r="E147" s="27">
        <v>0</v>
      </c>
    </row>
    <row r="148" spans="1:5" ht="14.4" x14ac:dyDescent="0.3">
      <c r="A148" s="24"/>
      <c r="B148" s="35" t="s">
        <v>201</v>
      </c>
      <c r="C148" s="26">
        <v>0</v>
      </c>
      <c r="D148" s="26">
        <v>0</v>
      </c>
      <c r="E148" s="27">
        <v>0</v>
      </c>
    </row>
    <row r="149" spans="1:5" s="5" customFormat="1" ht="14.4" x14ac:dyDescent="0.3">
      <c r="A149" s="24"/>
      <c r="B149" s="35" t="s">
        <v>202</v>
      </c>
      <c r="C149" s="26">
        <v>0</v>
      </c>
      <c r="D149" s="26">
        <v>0</v>
      </c>
      <c r="E149" s="27">
        <v>0</v>
      </c>
    </row>
    <row r="150" spans="1:5" s="5" customFormat="1" ht="27.6" x14ac:dyDescent="0.3">
      <c r="A150" s="24"/>
      <c r="B150" s="35" t="s">
        <v>209</v>
      </c>
      <c r="C150" s="26">
        <v>101790</v>
      </c>
      <c r="D150" s="26">
        <v>107405</v>
      </c>
      <c r="E150" s="27">
        <v>156267</v>
      </c>
    </row>
    <row r="151" spans="1:5" ht="27.6" x14ac:dyDescent="0.3">
      <c r="A151" s="24"/>
      <c r="B151" s="35" t="s">
        <v>224</v>
      </c>
      <c r="C151" s="26">
        <v>0</v>
      </c>
      <c r="D151" s="26">
        <v>0</v>
      </c>
      <c r="E151" s="27">
        <v>0</v>
      </c>
    </row>
    <row r="152" spans="1:5" ht="14.4" x14ac:dyDescent="0.3">
      <c r="A152" s="20">
        <v>4500</v>
      </c>
      <c r="B152" s="21" t="s">
        <v>210</v>
      </c>
      <c r="C152" s="22">
        <f t="shared" ref="C152:E152" si="27">C153+C155+C157+C159</f>
        <v>7390.92</v>
      </c>
      <c r="D152" s="22">
        <f t="shared" si="27"/>
        <v>302.18</v>
      </c>
      <c r="E152" s="23">
        <f t="shared" si="27"/>
        <v>1310.72</v>
      </c>
    </row>
    <row r="153" spans="1:5" ht="14.4" x14ac:dyDescent="0.3">
      <c r="A153" s="24">
        <v>4501</v>
      </c>
      <c r="B153" s="25" t="s">
        <v>13</v>
      </c>
      <c r="C153" s="26">
        <f t="shared" ref="C153:E153" si="28">C154</f>
        <v>7390.92</v>
      </c>
      <c r="D153" s="26">
        <f t="shared" si="28"/>
        <v>302.18</v>
      </c>
      <c r="E153" s="27">
        <f t="shared" si="28"/>
        <v>1310.72</v>
      </c>
    </row>
    <row r="154" spans="1:5" ht="14.4" x14ac:dyDescent="0.3">
      <c r="A154" s="24" t="s">
        <v>199</v>
      </c>
      <c r="B154" s="25" t="s">
        <v>114</v>
      </c>
      <c r="C154" s="26">
        <v>7390.92</v>
      </c>
      <c r="D154" s="26">
        <v>302.18</v>
      </c>
      <c r="E154" s="27">
        <v>1310.72</v>
      </c>
    </row>
    <row r="155" spans="1:5" ht="14.4" x14ac:dyDescent="0.3">
      <c r="A155" s="24">
        <v>4502</v>
      </c>
      <c r="B155" s="25" t="s">
        <v>17</v>
      </c>
      <c r="C155" s="26">
        <f t="shared" ref="C155:E155" si="29">+C156</f>
        <v>0</v>
      </c>
      <c r="D155" s="26">
        <f t="shared" si="29"/>
        <v>0</v>
      </c>
      <c r="E155" s="27">
        <f t="shared" si="29"/>
        <v>0</v>
      </c>
    </row>
    <row r="156" spans="1:5" ht="14.4" x14ac:dyDescent="0.3">
      <c r="A156" s="24" t="s">
        <v>199</v>
      </c>
      <c r="B156" s="25" t="s">
        <v>115</v>
      </c>
      <c r="C156" s="26">
        <v>0</v>
      </c>
      <c r="D156" s="26">
        <v>0</v>
      </c>
      <c r="E156" s="27">
        <v>0</v>
      </c>
    </row>
    <row r="157" spans="1:5" ht="14.4" x14ac:dyDescent="0.3">
      <c r="A157" s="24">
        <v>4503</v>
      </c>
      <c r="B157" s="25" t="s">
        <v>19</v>
      </c>
      <c r="C157" s="26">
        <f t="shared" ref="C157:E157" si="30">+C158</f>
        <v>0</v>
      </c>
      <c r="D157" s="26">
        <f t="shared" si="30"/>
        <v>0</v>
      </c>
      <c r="E157" s="27">
        <f t="shared" si="30"/>
        <v>0</v>
      </c>
    </row>
    <row r="158" spans="1:5" ht="14.4" x14ac:dyDescent="0.3">
      <c r="A158" s="24" t="s">
        <v>199</v>
      </c>
      <c r="B158" s="25" t="s">
        <v>116</v>
      </c>
      <c r="C158" s="26">
        <v>0</v>
      </c>
      <c r="D158" s="26">
        <v>0</v>
      </c>
      <c r="E158" s="27">
        <v>0</v>
      </c>
    </row>
    <row r="159" spans="1:5" ht="14.4" x14ac:dyDescent="0.3">
      <c r="A159" s="24">
        <v>4504</v>
      </c>
      <c r="B159" s="25" t="s">
        <v>21</v>
      </c>
      <c r="C159" s="26">
        <f t="shared" ref="C159:E159" si="31">+C160</f>
        <v>0</v>
      </c>
      <c r="D159" s="26">
        <f t="shared" si="31"/>
        <v>0</v>
      </c>
      <c r="E159" s="27">
        <f t="shared" si="31"/>
        <v>0</v>
      </c>
    </row>
    <row r="160" spans="1:5" ht="14.4" x14ac:dyDescent="0.3">
      <c r="A160" s="24" t="s">
        <v>199</v>
      </c>
      <c r="B160" s="25" t="s">
        <v>117</v>
      </c>
      <c r="C160" s="26">
        <v>0</v>
      </c>
      <c r="D160" s="26">
        <v>0</v>
      </c>
      <c r="E160" s="27">
        <v>0</v>
      </c>
    </row>
    <row r="161" spans="1:5" ht="14.4" x14ac:dyDescent="0.3">
      <c r="A161" s="29">
        <v>5000</v>
      </c>
      <c r="B161" s="30" t="s">
        <v>244</v>
      </c>
      <c r="C161" s="31">
        <f>C162</f>
        <v>125708.59</v>
      </c>
      <c r="D161" s="31">
        <f t="shared" ref="D161:E161" si="32">D162</f>
        <v>65714.320000000007</v>
      </c>
      <c r="E161" s="31">
        <f t="shared" si="32"/>
        <v>36301.019999999997</v>
      </c>
    </row>
    <row r="162" spans="1:5" ht="14.4" x14ac:dyDescent="0.3">
      <c r="A162" s="20">
        <v>5100</v>
      </c>
      <c r="B162" s="21" t="s">
        <v>118</v>
      </c>
      <c r="C162" s="22">
        <f>C163+C165+C166+C167+C168+C169+C170</f>
        <v>125708.59</v>
      </c>
      <c r="D162" s="22">
        <f t="shared" ref="D162:E162" si="33">D163+D165+D166+D167+D168+D169+D170</f>
        <v>65714.320000000007</v>
      </c>
      <c r="E162" s="22">
        <f t="shared" si="33"/>
        <v>36301.019999999997</v>
      </c>
    </row>
    <row r="163" spans="1:5" ht="14.4" x14ac:dyDescent="0.3">
      <c r="A163" s="24">
        <v>5103</v>
      </c>
      <c r="B163" s="25" t="s">
        <v>120</v>
      </c>
      <c r="C163" s="26">
        <f t="shared" ref="C163:E163" si="34">C164</f>
        <v>102411.83</v>
      </c>
      <c r="D163" s="26">
        <f t="shared" si="34"/>
        <v>19806.46</v>
      </c>
      <c r="E163" s="27">
        <f t="shared" si="34"/>
        <v>21404.07</v>
      </c>
    </row>
    <row r="164" spans="1:5" ht="27.6" x14ac:dyDescent="0.3">
      <c r="A164" s="24" t="s">
        <v>199</v>
      </c>
      <c r="B164" s="25" t="s">
        <v>121</v>
      </c>
      <c r="C164" s="26">
        <v>102411.83</v>
      </c>
      <c r="D164" s="26">
        <v>19806.46</v>
      </c>
      <c r="E164" s="27">
        <v>21404.07</v>
      </c>
    </row>
    <row r="165" spans="1:5" ht="14.4" x14ac:dyDescent="0.3">
      <c r="A165" s="44">
        <v>5107</v>
      </c>
      <c r="B165" s="34" t="s">
        <v>122</v>
      </c>
      <c r="C165" s="26">
        <v>0</v>
      </c>
      <c r="D165" s="26">
        <v>0</v>
      </c>
      <c r="E165" s="27">
        <v>0</v>
      </c>
    </row>
    <row r="166" spans="1:5" ht="14.4" x14ac:dyDescent="0.3">
      <c r="A166" s="44">
        <v>5108</v>
      </c>
      <c r="B166" s="34" t="s">
        <v>123</v>
      </c>
      <c r="C166" s="26">
        <v>0</v>
      </c>
      <c r="D166" s="26">
        <v>0</v>
      </c>
      <c r="E166" s="27">
        <v>0</v>
      </c>
    </row>
    <row r="167" spans="1:5" ht="14.4" x14ac:dyDescent="0.3">
      <c r="A167" s="44">
        <v>5111</v>
      </c>
      <c r="B167" s="34" t="s">
        <v>124</v>
      </c>
      <c r="C167" s="26">
        <v>0</v>
      </c>
      <c r="D167" s="26">
        <v>0</v>
      </c>
      <c r="E167" s="27">
        <v>0</v>
      </c>
    </row>
    <row r="168" spans="1:5" s="5" customFormat="1" ht="14.4" x14ac:dyDescent="0.3">
      <c r="A168" s="44">
        <v>5112</v>
      </c>
      <c r="B168" s="34" t="s">
        <v>125</v>
      </c>
      <c r="C168" s="26">
        <v>0</v>
      </c>
      <c r="D168" s="26">
        <v>20</v>
      </c>
      <c r="E168" s="27">
        <v>0</v>
      </c>
    </row>
    <row r="169" spans="1:5" ht="14.4" x14ac:dyDescent="0.3">
      <c r="A169" s="44">
        <v>5113</v>
      </c>
      <c r="B169" s="34" t="s">
        <v>126</v>
      </c>
      <c r="C169" s="26">
        <v>14974.51</v>
      </c>
      <c r="D169" s="26">
        <v>24288.14</v>
      </c>
      <c r="E169" s="27">
        <v>11123.25</v>
      </c>
    </row>
    <row r="170" spans="1:5" s="5" customFormat="1" ht="14.4" x14ac:dyDescent="0.3">
      <c r="A170" s="44">
        <v>5114</v>
      </c>
      <c r="B170" s="34" t="s">
        <v>127</v>
      </c>
      <c r="C170" s="26">
        <f t="shared" ref="C170:E170" si="35">SUM(C171:C180)</f>
        <v>8322.25</v>
      </c>
      <c r="D170" s="26">
        <f t="shared" si="35"/>
        <v>21599.72</v>
      </c>
      <c r="E170" s="27">
        <f t="shared" si="35"/>
        <v>3773.7</v>
      </c>
    </row>
    <row r="171" spans="1:5" s="5" customFormat="1" ht="27.6" x14ac:dyDescent="0.3">
      <c r="A171" s="45"/>
      <c r="B171" s="36" t="s">
        <v>128</v>
      </c>
      <c r="C171" s="26">
        <v>8041.25</v>
      </c>
      <c r="D171" s="26">
        <v>21374.720000000001</v>
      </c>
      <c r="E171" s="27">
        <v>3773.7</v>
      </c>
    </row>
    <row r="172" spans="1:5" ht="14.4" x14ac:dyDescent="0.3">
      <c r="A172" s="45"/>
      <c r="B172" s="36" t="s">
        <v>129</v>
      </c>
      <c r="C172" s="26">
        <v>281</v>
      </c>
      <c r="D172" s="26">
        <v>0</v>
      </c>
      <c r="E172" s="27">
        <v>0</v>
      </c>
    </row>
    <row r="173" spans="1:5" ht="14.4" x14ac:dyDescent="0.3">
      <c r="A173" s="45"/>
      <c r="B173" s="36" t="s">
        <v>130</v>
      </c>
      <c r="C173" s="26">
        <v>0</v>
      </c>
      <c r="D173" s="26">
        <v>0</v>
      </c>
      <c r="E173" s="27">
        <v>0</v>
      </c>
    </row>
    <row r="174" spans="1:5" ht="14.4" x14ac:dyDescent="0.3">
      <c r="A174" s="45"/>
      <c r="B174" s="36" t="s">
        <v>245</v>
      </c>
      <c r="C174" s="26">
        <v>0</v>
      </c>
      <c r="D174" s="26">
        <v>225</v>
      </c>
      <c r="E174" s="27">
        <v>0</v>
      </c>
    </row>
    <row r="175" spans="1:5" ht="14.4" x14ac:dyDescent="0.3">
      <c r="A175" s="45"/>
      <c r="B175" s="36" t="s">
        <v>131</v>
      </c>
      <c r="C175" s="26">
        <v>0</v>
      </c>
      <c r="D175" s="26">
        <v>0</v>
      </c>
      <c r="E175" s="27">
        <v>0</v>
      </c>
    </row>
    <row r="176" spans="1:5" ht="14.4" x14ac:dyDescent="0.3">
      <c r="A176" s="45"/>
      <c r="B176" s="36" t="s">
        <v>132</v>
      </c>
      <c r="C176" s="26">
        <v>0</v>
      </c>
      <c r="D176" s="26">
        <v>0</v>
      </c>
      <c r="E176" s="27">
        <v>0</v>
      </c>
    </row>
    <row r="177" spans="1:5" ht="14.4" x14ac:dyDescent="0.3">
      <c r="A177" s="45"/>
      <c r="B177" s="36" t="s">
        <v>133</v>
      </c>
      <c r="C177" s="26">
        <v>0</v>
      </c>
      <c r="D177" s="26">
        <v>0</v>
      </c>
      <c r="E177" s="27">
        <v>0</v>
      </c>
    </row>
    <row r="178" spans="1:5" ht="27.6" x14ac:dyDescent="0.3">
      <c r="A178" s="45"/>
      <c r="B178" s="36" t="s">
        <v>134</v>
      </c>
      <c r="C178" s="26">
        <v>0</v>
      </c>
      <c r="D178" s="26">
        <v>0</v>
      </c>
      <c r="E178" s="27">
        <v>0</v>
      </c>
    </row>
    <row r="179" spans="1:5" ht="14.4" x14ac:dyDescent="0.3">
      <c r="A179" s="45"/>
      <c r="B179" s="36" t="s">
        <v>225</v>
      </c>
      <c r="C179" s="26">
        <v>0</v>
      </c>
      <c r="D179" s="26">
        <v>0</v>
      </c>
      <c r="E179" s="27">
        <v>0</v>
      </c>
    </row>
    <row r="180" spans="1:5" ht="14.4" x14ac:dyDescent="0.3">
      <c r="A180" s="45"/>
      <c r="B180" s="36" t="s">
        <v>226</v>
      </c>
      <c r="C180" s="26">
        <v>0</v>
      </c>
      <c r="D180" s="26">
        <v>0</v>
      </c>
      <c r="E180" s="27">
        <v>0</v>
      </c>
    </row>
    <row r="181" spans="1:5" ht="14.4" x14ac:dyDescent="0.3">
      <c r="A181" s="29">
        <v>6000</v>
      </c>
      <c r="B181" s="30" t="s">
        <v>246</v>
      </c>
      <c r="C181" s="31">
        <f t="shared" ref="C181:E181" si="36">C182+C205</f>
        <v>3910769.44</v>
      </c>
      <c r="D181" s="31">
        <f t="shared" si="36"/>
        <v>1555652.5700000003</v>
      </c>
      <c r="E181" s="32">
        <f t="shared" si="36"/>
        <v>1787019.47</v>
      </c>
    </row>
    <row r="182" spans="1:5" ht="14.4" x14ac:dyDescent="0.3">
      <c r="A182" s="20">
        <v>6100</v>
      </c>
      <c r="B182" s="21" t="s">
        <v>135</v>
      </c>
      <c r="C182" s="22">
        <f t="shared" ref="C182:E182" si="37">+C183+C190+C191+C194+C195+C196+C197+C198+C199+C200+C201</f>
        <v>3829365.96</v>
      </c>
      <c r="D182" s="22">
        <f t="shared" si="37"/>
        <v>1517748.9500000002</v>
      </c>
      <c r="E182" s="23">
        <f t="shared" si="37"/>
        <v>1757490.31</v>
      </c>
    </row>
    <row r="183" spans="1:5" ht="14.4" x14ac:dyDescent="0.3">
      <c r="A183" s="24">
        <v>6101</v>
      </c>
      <c r="B183" s="25" t="s">
        <v>17</v>
      </c>
      <c r="C183" s="26">
        <f t="shared" ref="C183:E183" si="38">SUM(C184:C189)</f>
        <v>108035.15</v>
      </c>
      <c r="D183" s="26">
        <f t="shared" si="38"/>
        <v>153087.9</v>
      </c>
      <c r="E183" s="27">
        <f t="shared" si="38"/>
        <v>219999.4</v>
      </c>
    </row>
    <row r="184" spans="1:5" ht="14.4" x14ac:dyDescent="0.3">
      <c r="A184" s="24"/>
      <c r="B184" s="37" t="s">
        <v>227</v>
      </c>
      <c r="C184" s="26">
        <v>40546</v>
      </c>
      <c r="D184" s="26">
        <v>18291</v>
      </c>
      <c r="E184" s="27">
        <v>28609</v>
      </c>
    </row>
    <row r="185" spans="1:5" ht="14.4" x14ac:dyDescent="0.3">
      <c r="A185" s="24"/>
      <c r="B185" s="37" t="s">
        <v>228</v>
      </c>
      <c r="C185" s="26">
        <v>67489.149999999994</v>
      </c>
      <c r="D185" s="26">
        <v>134796.9</v>
      </c>
      <c r="E185" s="27">
        <v>191390.4</v>
      </c>
    </row>
    <row r="186" spans="1:5" ht="14.4" x14ac:dyDescent="0.3">
      <c r="A186" s="24"/>
      <c r="B186" s="37" t="s">
        <v>229</v>
      </c>
      <c r="C186" s="26"/>
      <c r="D186" s="26"/>
      <c r="E186" s="27"/>
    </row>
    <row r="187" spans="1:5" ht="14.4" x14ac:dyDescent="0.3">
      <c r="A187" s="24"/>
      <c r="B187" s="37" t="s">
        <v>230</v>
      </c>
      <c r="C187" s="26">
        <v>0</v>
      </c>
      <c r="D187" s="26">
        <v>0</v>
      </c>
      <c r="E187" s="27">
        <v>0</v>
      </c>
    </row>
    <row r="188" spans="1:5" ht="14.4" x14ac:dyDescent="0.3">
      <c r="A188" s="24"/>
      <c r="B188" s="37" t="s">
        <v>231</v>
      </c>
      <c r="C188" s="26">
        <v>0</v>
      </c>
      <c r="D188" s="26">
        <v>0</v>
      </c>
      <c r="E188" s="27">
        <v>0</v>
      </c>
    </row>
    <row r="189" spans="1:5" s="5" customFormat="1" ht="27.6" x14ac:dyDescent="0.3">
      <c r="A189" s="24"/>
      <c r="B189" s="37" t="s">
        <v>247</v>
      </c>
      <c r="C189" s="26">
        <v>0</v>
      </c>
      <c r="D189" s="26">
        <v>0</v>
      </c>
      <c r="E189" s="27">
        <v>0</v>
      </c>
    </row>
    <row r="190" spans="1:5" ht="14.4" x14ac:dyDescent="0.3">
      <c r="A190" s="24">
        <v>6102</v>
      </c>
      <c r="B190" s="25" t="s">
        <v>13</v>
      </c>
      <c r="C190" s="26">
        <v>177455.84</v>
      </c>
      <c r="D190" s="26">
        <v>6013.37</v>
      </c>
      <c r="E190" s="27">
        <v>8343.36</v>
      </c>
    </row>
    <row r="191" spans="1:5" s="5" customFormat="1" ht="14.4" x14ac:dyDescent="0.3">
      <c r="A191" s="24">
        <v>6104</v>
      </c>
      <c r="B191" s="25" t="s">
        <v>136</v>
      </c>
      <c r="C191" s="26">
        <f t="shared" ref="C191:E191" si="39">+C192+C193</f>
        <v>4487.79</v>
      </c>
      <c r="D191" s="26">
        <f t="shared" si="39"/>
        <v>21843.62</v>
      </c>
      <c r="E191" s="27">
        <f t="shared" si="39"/>
        <v>41.2</v>
      </c>
    </row>
    <row r="192" spans="1:5" s="5" customFormat="1" ht="14.4" x14ac:dyDescent="0.3">
      <c r="A192" s="24" t="s">
        <v>199</v>
      </c>
      <c r="B192" s="25" t="s">
        <v>137</v>
      </c>
      <c r="C192" s="26">
        <v>48.21</v>
      </c>
      <c r="D192" s="26">
        <v>13.62</v>
      </c>
      <c r="E192" s="27">
        <v>41.2</v>
      </c>
    </row>
    <row r="193" spans="1:5" ht="14.4" x14ac:dyDescent="0.3">
      <c r="A193" s="24" t="s">
        <v>199</v>
      </c>
      <c r="B193" s="25" t="s">
        <v>138</v>
      </c>
      <c r="C193" s="26">
        <v>4439.58</v>
      </c>
      <c r="D193" s="26">
        <v>21830</v>
      </c>
      <c r="E193" s="27">
        <v>0</v>
      </c>
    </row>
    <row r="194" spans="1:5" ht="14.4" x14ac:dyDescent="0.3">
      <c r="A194" s="24">
        <v>6105</v>
      </c>
      <c r="B194" s="25" t="s">
        <v>139</v>
      </c>
      <c r="C194" s="26">
        <v>362740</v>
      </c>
      <c r="D194" s="26">
        <v>277005</v>
      </c>
      <c r="E194" s="27">
        <v>301410.28000000003</v>
      </c>
    </row>
    <row r="195" spans="1:5" ht="14.4" x14ac:dyDescent="0.3">
      <c r="A195" s="24">
        <v>6106</v>
      </c>
      <c r="B195" s="25" t="s">
        <v>140</v>
      </c>
      <c r="C195" s="26">
        <v>0</v>
      </c>
      <c r="D195" s="26">
        <v>0</v>
      </c>
      <c r="E195" s="27">
        <v>0</v>
      </c>
    </row>
    <row r="196" spans="1:5" thickBot="1" x14ac:dyDescent="0.35">
      <c r="A196" s="46">
        <v>6107</v>
      </c>
      <c r="B196" s="47" t="s">
        <v>21</v>
      </c>
      <c r="C196" s="48">
        <v>88978.17</v>
      </c>
      <c r="D196" s="48">
        <v>45.2</v>
      </c>
      <c r="E196" s="49">
        <v>0</v>
      </c>
    </row>
    <row r="197" spans="1:5" ht="14.4" x14ac:dyDescent="0.3">
      <c r="A197" s="24">
        <v>6108</v>
      </c>
      <c r="B197" s="25" t="s">
        <v>19</v>
      </c>
      <c r="C197" s="26">
        <v>0</v>
      </c>
      <c r="D197" s="26">
        <v>0</v>
      </c>
      <c r="E197" s="27">
        <v>0</v>
      </c>
    </row>
    <row r="198" spans="1:5" ht="14.4" x14ac:dyDescent="0.3">
      <c r="A198" s="24">
        <v>6110</v>
      </c>
      <c r="B198" s="25" t="s">
        <v>141</v>
      </c>
      <c r="C198" s="26">
        <v>0</v>
      </c>
      <c r="D198" s="26">
        <v>0</v>
      </c>
      <c r="E198" s="27">
        <v>0</v>
      </c>
    </row>
    <row r="199" spans="1:5" ht="14.4" x14ac:dyDescent="0.3">
      <c r="A199" s="24">
        <v>6111</v>
      </c>
      <c r="B199" s="25" t="s">
        <v>142</v>
      </c>
      <c r="C199" s="26">
        <v>2505134.0099999998</v>
      </c>
      <c r="D199" s="26">
        <v>568182.46</v>
      </c>
      <c r="E199" s="27">
        <v>1069537.07</v>
      </c>
    </row>
    <row r="200" spans="1:5" ht="14.4" x14ac:dyDescent="0.3">
      <c r="A200" s="24">
        <v>6112</v>
      </c>
      <c r="B200" s="25" t="s">
        <v>143</v>
      </c>
      <c r="C200" s="26">
        <v>0</v>
      </c>
      <c r="D200" s="26">
        <v>15235.4</v>
      </c>
      <c r="E200" s="27">
        <v>0</v>
      </c>
    </row>
    <row r="201" spans="1:5" ht="14.4" x14ac:dyDescent="0.3">
      <c r="A201" s="24">
        <v>6114</v>
      </c>
      <c r="B201" s="25" t="s">
        <v>144</v>
      </c>
      <c r="C201" s="26">
        <f t="shared" ref="C201:E201" si="40">+C202+C203+C204</f>
        <v>582535</v>
      </c>
      <c r="D201" s="26">
        <f t="shared" si="40"/>
        <v>476336</v>
      </c>
      <c r="E201" s="27">
        <f t="shared" si="40"/>
        <v>158159</v>
      </c>
    </row>
    <row r="202" spans="1:5" s="5" customFormat="1" ht="14.4" x14ac:dyDescent="0.3">
      <c r="A202" s="24" t="s">
        <v>199</v>
      </c>
      <c r="B202" s="25" t="s">
        <v>145</v>
      </c>
      <c r="C202" s="26">
        <v>582535</v>
      </c>
      <c r="D202" s="26">
        <v>476336</v>
      </c>
      <c r="E202" s="27">
        <v>158159</v>
      </c>
    </row>
    <row r="203" spans="1:5" s="5" customFormat="1" ht="14.4" x14ac:dyDescent="0.3">
      <c r="A203" s="24" t="s">
        <v>199</v>
      </c>
      <c r="B203" s="25" t="s">
        <v>146</v>
      </c>
      <c r="C203" s="26">
        <v>0</v>
      </c>
      <c r="D203" s="26">
        <v>0</v>
      </c>
      <c r="E203" s="27">
        <v>0</v>
      </c>
    </row>
    <row r="204" spans="1:5" ht="14.4" x14ac:dyDescent="0.3">
      <c r="A204" s="24" t="s">
        <v>199</v>
      </c>
      <c r="B204" s="25" t="s">
        <v>147</v>
      </c>
      <c r="C204" s="26">
        <v>0</v>
      </c>
      <c r="D204" s="26">
        <v>0</v>
      </c>
      <c r="E204" s="27">
        <v>0</v>
      </c>
    </row>
    <row r="205" spans="1:5" ht="14.4" x14ac:dyDescent="0.3">
      <c r="A205" s="20">
        <v>6200</v>
      </c>
      <c r="B205" s="21" t="s">
        <v>232</v>
      </c>
      <c r="C205" s="22">
        <f t="shared" ref="C205:E205" si="41">SUM(C206:C209)</f>
        <v>81403.48</v>
      </c>
      <c r="D205" s="22">
        <f t="shared" si="41"/>
        <v>37903.620000000003</v>
      </c>
      <c r="E205" s="23">
        <f t="shared" si="41"/>
        <v>29529.16</v>
      </c>
    </row>
    <row r="206" spans="1:5" ht="14.4" x14ac:dyDescent="0.3">
      <c r="A206" s="24">
        <v>6201</v>
      </c>
      <c r="B206" s="25" t="s">
        <v>148</v>
      </c>
      <c r="C206" s="26">
        <v>0</v>
      </c>
      <c r="D206" s="26">
        <v>0</v>
      </c>
      <c r="E206" s="27">
        <v>0</v>
      </c>
    </row>
    <row r="207" spans="1:5" ht="27.6" x14ac:dyDescent="0.3">
      <c r="A207" s="24">
        <v>6202</v>
      </c>
      <c r="B207" s="25" t="s">
        <v>119</v>
      </c>
      <c r="C207" s="26">
        <v>0</v>
      </c>
      <c r="D207" s="26">
        <v>0</v>
      </c>
      <c r="E207" s="27">
        <v>0</v>
      </c>
    </row>
    <row r="208" spans="1:5" ht="27.6" x14ac:dyDescent="0.3">
      <c r="A208" s="24">
        <v>6203</v>
      </c>
      <c r="B208" s="25" t="s">
        <v>248</v>
      </c>
      <c r="C208" s="26">
        <v>0</v>
      </c>
      <c r="D208" s="26">
        <v>0</v>
      </c>
      <c r="E208" s="27">
        <v>0</v>
      </c>
    </row>
    <row r="209" spans="1:5" ht="27.6" x14ac:dyDescent="0.3">
      <c r="A209" s="24">
        <v>6204</v>
      </c>
      <c r="B209" s="25" t="s">
        <v>3</v>
      </c>
      <c r="C209" s="26">
        <v>81403.48</v>
      </c>
      <c r="D209" s="26">
        <v>37903.620000000003</v>
      </c>
      <c r="E209" s="27">
        <v>29529.16</v>
      </c>
    </row>
    <row r="210" spans="1:5" ht="27.6" x14ac:dyDescent="0.3">
      <c r="A210" s="29">
        <v>7000</v>
      </c>
      <c r="B210" s="30" t="s">
        <v>249</v>
      </c>
      <c r="C210" s="31">
        <f t="shared" ref="C210:E210" si="42">+C211</f>
        <v>0</v>
      </c>
      <c r="D210" s="31">
        <f t="shared" si="42"/>
        <v>0</v>
      </c>
      <c r="E210" s="32">
        <f t="shared" si="42"/>
        <v>0</v>
      </c>
    </row>
    <row r="211" spans="1:5" ht="27.6" x14ac:dyDescent="0.3">
      <c r="A211" s="20">
        <v>7200</v>
      </c>
      <c r="B211" s="21" t="s">
        <v>149</v>
      </c>
      <c r="C211" s="22">
        <f t="shared" ref="C211:D211" si="43">SUM(C212:C220)</f>
        <v>0</v>
      </c>
      <c r="D211" s="22">
        <f t="shared" si="43"/>
        <v>0</v>
      </c>
      <c r="E211" s="23">
        <f t="shared" ref="E211" si="44">SUM(E212:E220)</f>
        <v>0</v>
      </c>
    </row>
    <row r="212" spans="1:5" ht="14.4" x14ac:dyDescent="0.3">
      <c r="A212" s="24">
        <v>7202</v>
      </c>
      <c r="B212" s="25" t="s">
        <v>150</v>
      </c>
      <c r="C212" s="26">
        <v>0</v>
      </c>
      <c r="D212" s="26">
        <v>0</v>
      </c>
      <c r="E212" s="27">
        <v>0</v>
      </c>
    </row>
    <row r="213" spans="1:5" ht="14.4" x14ac:dyDescent="0.3">
      <c r="A213" s="24">
        <v>7204</v>
      </c>
      <c r="B213" s="25" t="s">
        <v>151</v>
      </c>
      <c r="C213" s="26">
        <v>0</v>
      </c>
      <c r="D213" s="26">
        <v>0</v>
      </c>
      <c r="E213" s="27">
        <v>0</v>
      </c>
    </row>
    <row r="214" spans="1:5" ht="27.6" x14ac:dyDescent="0.3">
      <c r="A214" s="24">
        <v>7206</v>
      </c>
      <c r="B214" s="25" t="s">
        <v>152</v>
      </c>
      <c r="C214" s="26">
        <v>0</v>
      </c>
      <c r="D214" s="26">
        <v>0</v>
      </c>
      <c r="E214" s="27">
        <v>0</v>
      </c>
    </row>
    <row r="215" spans="1:5" s="5" customFormat="1" ht="14.4" x14ac:dyDescent="0.3">
      <c r="A215" s="24">
        <v>7220</v>
      </c>
      <c r="B215" s="25" t="s">
        <v>153</v>
      </c>
      <c r="C215" s="26">
        <v>0</v>
      </c>
      <c r="D215" s="26">
        <v>0</v>
      </c>
      <c r="E215" s="27">
        <v>0</v>
      </c>
    </row>
    <row r="216" spans="1:5" ht="14.4" x14ac:dyDescent="0.3">
      <c r="A216" s="24">
        <v>7221</v>
      </c>
      <c r="B216" s="25" t="s">
        <v>154</v>
      </c>
      <c r="C216" s="26">
        <v>0</v>
      </c>
      <c r="D216" s="26">
        <v>0</v>
      </c>
      <c r="E216" s="27">
        <v>0</v>
      </c>
    </row>
    <row r="217" spans="1:5" ht="14.4" x14ac:dyDescent="0.3">
      <c r="A217" s="24">
        <v>7222</v>
      </c>
      <c r="B217" s="25" t="s">
        <v>155</v>
      </c>
      <c r="C217" s="26">
        <v>0</v>
      </c>
      <c r="D217" s="26">
        <v>0</v>
      </c>
      <c r="E217" s="27">
        <v>0</v>
      </c>
    </row>
    <row r="218" spans="1:5" s="5" customFormat="1" ht="14.4" x14ac:dyDescent="0.3">
      <c r="A218" s="24">
        <v>7223</v>
      </c>
      <c r="B218" s="25" t="s">
        <v>156</v>
      </c>
      <c r="C218" s="26">
        <v>0</v>
      </c>
      <c r="D218" s="26">
        <v>0</v>
      </c>
      <c r="E218" s="27">
        <v>0</v>
      </c>
    </row>
    <row r="219" spans="1:5" ht="14.4" x14ac:dyDescent="0.3">
      <c r="A219" s="24">
        <v>7229</v>
      </c>
      <c r="B219" s="25" t="s">
        <v>157</v>
      </c>
      <c r="C219" s="26">
        <v>0</v>
      </c>
      <c r="D219" s="26">
        <v>0</v>
      </c>
      <c r="E219" s="27">
        <v>0</v>
      </c>
    </row>
    <row r="220" spans="1:5" ht="14.4" x14ac:dyDescent="0.3">
      <c r="A220" s="24">
        <v>7230</v>
      </c>
      <c r="B220" s="25" t="s">
        <v>158</v>
      </c>
      <c r="C220" s="26">
        <v>0</v>
      </c>
      <c r="D220" s="26">
        <v>0</v>
      </c>
      <c r="E220" s="27">
        <v>0</v>
      </c>
    </row>
    <row r="221" spans="1:5" ht="14.4" x14ac:dyDescent="0.3">
      <c r="A221" s="29">
        <v>8000</v>
      </c>
      <c r="B221" s="30" t="s">
        <v>250</v>
      </c>
      <c r="C221" s="31">
        <f t="shared" ref="C221:E221" si="45">+C222+C236+C239</f>
        <v>35264951.269999996</v>
      </c>
      <c r="D221" s="31">
        <f t="shared" si="45"/>
        <v>23730443.390000001</v>
      </c>
      <c r="E221" s="32">
        <f t="shared" si="45"/>
        <v>60426115.689999998</v>
      </c>
    </row>
    <row r="222" spans="1:5" ht="14.4" x14ac:dyDescent="0.3">
      <c r="A222" s="20">
        <v>8100</v>
      </c>
      <c r="B222" s="21" t="s">
        <v>159</v>
      </c>
      <c r="C222" s="22">
        <f t="shared" ref="C222:D222" si="46">SUM(C223:C235)</f>
        <v>20969543.449999999</v>
      </c>
      <c r="D222" s="22">
        <f t="shared" si="46"/>
        <v>9812893.4899999984</v>
      </c>
      <c r="E222" s="23">
        <f>SUM(E223:E235)</f>
        <v>46886423.710000001</v>
      </c>
    </row>
    <row r="223" spans="1:5" ht="14.4" x14ac:dyDescent="0.3">
      <c r="A223" s="24">
        <v>8101</v>
      </c>
      <c r="B223" s="25" t="s">
        <v>160</v>
      </c>
      <c r="C223" s="26">
        <v>14296033.9</v>
      </c>
      <c r="D223" s="26">
        <v>515425.28000000003</v>
      </c>
      <c r="E223" s="27">
        <v>34110016.630000003</v>
      </c>
    </row>
    <row r="224" spans="1:5" ht="14.4" x14ac:dyDescent="0.3">
      <c r="A224" s="24">
        <v>8102</v>
      </c>
      <c r="B224" s="25" t="s">
        <v>161</v>
      </c>
      <c r="C224" s="26">
        <v>1811884.11</v>
      </c>
      <c r="D224" s="26">
        <v>2014014.58</v>
      </c>
      <c r="E224" s="27">
        <v>2938791.09</v>
      </c>
    </row>
    <row r="225" spans="1:5" ht="14.4" x14ac:dyDescent="0.3">
      <c r="A225" s="24">
        <v>8103</v>
      </c>
      <c r="B225" s="25" t="s">
        <v>162</v>
      </c>
      <c r="C225" s="26">
        <v>524729.98</v>
      </c>
      <c r="D225" s="26">
        <v>2148113.81</v>
      </c>
      <c r="E225" s="27">
        <v>530991.41</v>
      </c>
    </row>
    <row r="226" spans="1:5" ht="14.4" x14ac:dyDescent="0.3">
      <c r="A226" s="24">
        <v>8104</v>
      </c>
      <c r="B226" s="25" t="s">
        <v>211</v>
      </c>
      <c r="C226" s="26">
        <v>62.75</v>
      </c>
      <c r="D226" s="26">
        <v>119.45</v>
      </c>
      <c r="E226" s="27">
        <v>149.41999999999999</v>
      </c>
    </row>
    <row r="227" spans="1:5" ht="27.6" x14ac:dyDescent="0.3">
      <c r="A227" s="24">
        <v>8105</v>
      </c>
      <c r="B227" s="25" t="s">
        <v>233</v>
      </c>
      <c r="C227" s="26">
        <v>353244.97</v>
      </c>
      <c r="D227" s="26">
        <v>316415.43</v>
      </c>
      <c r="E227" s="27">
        <v>554243.04</v>
      </c>
    </row>
    <row r="228" spans="1:5" ht="14.4" x14ac:dyDescent="0.3">
      <c r="A228" s="24">
        <v>8106</v>
      </c>
      <c r="B228" s="25" t="s">
        <v>212</v>
      </c>
      <c r="C228" s="26">
        <v>387768.13</v>
      </c>
      <c r="D228" s="26">
        <v>499119.1</v>
      </c>
      <c r="E228" s="27">
        <v>329182.52</v>
      </c>
    </row>
    <row r="229" spans="1:5" ht="14.4" x14ac:dyDescent="0.3">
      <c r="A229" s="24">
        <v>8107</v>
      </c>
      <c r="B229" s="25" t="s">
        <v>213</v>
      </c>
      <c r="C229" s="26">
        <v>0</v>
      </c>
      <c r="D229" s="26">
        <v>0</v>
      </c>
      <c r="E229" s="27">
        <v>0</v>
      </c>
    </row>
    <row r="230" spans="1:5" ht="27.6" x14ac:dyDescent="0.3">
      <c r="A230" s="24">
        <v>8108</v>
      </c>
      <c r="B230" s="25" t="s">
        <v>251</v>
      </c>
      <c r="C230" s="26">
        <v>80809.17</v>
      </c>
      <c r="D230" s="26">
        <v>0</v>
      </c>
      <c r="E230" s="27">
        <v>161618.34</v>
      </c>
    </row>
    <row r="231" spans="1:5" ht="14.4" x14ac:dyDescent="0.3">
      <c r="A231" s="24">
        <v>8109</v>
      </c>
      <c r="B231" s="25" t="s">
        <v>234</v>
      </c>
      <c r="C231" s="26">
        <v>2909334.65</v>
      </c>
      <c r="D231" s="26">
        <v>1904413.35</v>
      </c>
      <c r="E231" s="27">
        <v>5818669.2999999998</v>
      </c>
    </row>
    <row r="232" spans="1:5" ht="14.4" x14ac:dyDescent="0.3">
      <c r="A232" s="24">
        <v>8110</v>
      </c>
      <c r="B232" s="25" t="s">
        <v>252</v>
      </c>
      <c r="C232" s="26">
        <v>496965</v>
      </c>
      <c r="D232" s="26">
        <v>641247.22</v>
      </c>
      <c r="E232" s="27">
        <v>503789.7</v>
      </c>
    </row>
    <row r="233" spans="1:5" ht="14.4" x14ac:dyDescent="0.3">
      <c r="A233" s="24">
        <v>8111</v>
      </c>
      <c r="B233" s="25" t="s">
        <v>163</v>
      </c>
      <c r="C233" s="26">
        <v>0</v>
      </c>
      <c r="D233" s="26">
        <v>113164</v>
      </c>
      <c r="E233" s="27">
        <v>73270</v>
      </c>
    </row>
    <row r="234" spans="1:5" ht="14.4" x14ac:dyDescent="0.3">
      <c r="A234" s="24">
        <v>8112</v>
      </c>
      <c r="B234" s="25" t="s">
        <v>253</v>
      </c>
      <c r="C234" s="26">
        <v>0</v>
      </c>
      <c r="D234" s="26">
        <v>1607858</v>
      </c>
      <c r="E234" s="27">
        <v>1822686</v>
      </c>
    </row>
    <row r="235" spans="1:5" ht="14.4" x14ac:dyDescent="0.3">
      <c r="A235" s="24">
        <v>8113</v>
      </c>
      <c r="B235" s="25" t="s">
        <v>254</v>
      </c>
      <c r="C235" s="26">
        <v>108710.79</v>
      </c>
      <c r="D235" s="26">
        <v>53003.27</v>
      </c>
      <c r="E235" s="27">
        <v>43016.26</v>
      </c>
    </row>
    <row r="236" spans="1:5" ht="14.4" x14ac:dyDescent="0.3">
      <c r="A236" s="20">
        <v>8200</v>
      </c>
      <c r="B236" s="21" t="s">
        <v>164</v>
      </c>
      <c r="C236" s="22">
        <f t="shared" ref="C236:E236" si="47">+C237+C238</f>
        <v>14295407.82</v>
      </c>
      <c r="D236" s="22">
        <f t="shared" si="47"/>
        <v>13917549.9</v>
      </c>
      <c r="E236" s="23">
        <f t="shared" si="47"/>
        <v>13539691.98</v>
      </c>
    </row>
    <row r="237" spans="1:5" ht="14.4" x14ac:dyDescent="0.3">
      <c r="A237" s="24">
        <v>8201</v>
      </c>
      <c r="B237" s="25" t="s">
        <v>165</v>
      </c>
      <c r="C237" s="26">
        <v>9605311.4199999999</v>
      </c>
      <c r="D237" s="26">
        <v>9227453.5</v>
      </c>
      <c r="E237" s="27">
        <v>8849595.5800000001</v>
      </c>
    </row>
    <row r="238" spans="1:5" ht="27.6" x14ac:dyDescent="0.3">
      <c r="A238" s="24">
        <v>8202</v>
      </c>
      <c r="B238" s="25" t="s">
        <v>166</v>
      </c>
      <c r="C238" s="26">
        <v>4690096.4000000004</v>
      </c>
      <c r="D238" s="26">
        <v>4690096.4000000004</v>
      </c>
      <c r="E238" s="27">
        <v>4690096.4000000004</v>
      </c>
    </row>
    <row r="239" spans="1:5" ht="27.6" x14ac:dyDescent="0.3">
      <c r="A239" s="20">
        <v>8300</v>
      </c>
      <c r="B239" s="21" t="s">
        <v>167</v>
      </c>
      <c r="C239" s="22">
        <f t="shared" ref="C239:E239" si="48">SUM(C240:C277)</f>
        <v>0</v>
      </c>
      <c r="D239" s="22">
        <f t="shared" si="48"/>
        <v>0</v>
      </c>
      <c r="E239" s="23">
        <f t="shared" si="48"/>
        <v>0</v>
      </c>
    </row>
    <row r="240" spans="1:5" ht="14.4" x14ac:dyDescent="0.3">
      <c r="A240" s="24">
        <v>8301</v>
      </c>
      <c r="B240" s="25" t="s">
        <v>168</v>
      </c>
      <c r="C240" s="26">
        <v>0</v>
      </c>
      <c r="D240" s="26">
        <v>0</v>
      </c>
      <c r="E240" s="27">
        <v>0</v>
      </c>
    </row>
    <row r="241" spans="1:5" ht="14.4" x14ac:dyDescent="0.3">
      <c r="A241" s="24">
        <v>8302</v>
      </c>
      <c r="B241" s="25" t="s">
        <v>169</v>
      </c>
      <c r="C241" s="26">
        <v>0</v>
      </c>
      <c r="D241" s="26">
        <v>0</v>
      </c>
      <c r="E241" s="27">
        <v>0</v>
      </c>
    </row>
    <row r="242" spans="1:5" ht="14.4" x14ac:dyDescent="0.3">
      <c r="A242" s="24">
        <v>8303</v>
      </c>
      <c r="B242" s="25" t="s">
        <v>170</v>
      </c>
      <c r="C242" s="26">
        <v>0</v>
      </c>
      <c r="D242" s="26">
        <v>0</v>
      </c>
      <c r="E242" s="27">
        <v>0</v>
      </c>
    </row>
    <row r="243" spans="1:5" ht="14.4" x14ac:dyDescent="0.3">
      <c r="A243" s="24">
        <v>8304</v>
      </c>
      <c r="B243" s="25" t="s">
        <v>171</v>
      </c>
      <c r="C243" s="26">
        <v>0</v>
      </c>
      <c r="D243" s="26">
        <v>0</v>
      </c>
      <c r="E243" s="27">
        <v>0</v>
      </c>
    </row>
    <row r="244" spans="1:5" s="5" customFormat="1" thickBot="1" x14ac:dyDescent="0.35">
      <c r="A244" s="46">
        <v>8305</v>
      </c>
      <c r="B244" s="47" t="s">
        <v>172</v>
      </c>
      <c r="C244" s="48">
        <v>0</v>
      </c>
      <c r="D244" s="48">
        <v>0</v>
      </c>
      <c r="E244" s="49">
        <v>0</v>
      </c>
    </row>
    <row r="245" spans="1:5" s="5" customFormat="1" ht="27.6" x14ac:dyDescent="0.3">
      <c r="A245" s="24">
        <v>8306</v>
      </c>
      <c r="B245" s="25" t="s">
        <v>173</v>
      </c>
      <c r="C245" s="26">
        <v>0</v>
      </c>
      <c r="D245" s="26">
        <v>0</v>
      </c>
      <c r="E245" s="27">
        <v>0</v>
      </c>
    </row>
    <row r="246" spans="1:5" ht="14.4" x14ac:dyDescent="0.3">
      <c r="A246" s="24">
        <v>8307</v>
      </c>
      <c r="B246" s="25" t="s">
        <v>203</v>
      </c>
      <c r="C246" s="26"/>
      <c r="D246" s="26"/>
      <c r="E246" s="27"/>
    </row>
    <row r="247" spans="1:5" ht="14.4" x14ac:dyDescent="0.3">
      <c r="A247" s="24">
        <v>8308</v>
      </c>
      <c r="B247" s="25" t="s">
        <v>174</v>
      </c>
      <c r="C247" s="26">
        <v>0</v>
      </c>
      <c r="D247" s="26">
        <v>0</v>
      </c>
      <c r="E247" s="27">
        <v>0</v>
      </c>
    </row>
    <row r="248" spans="1:5" ht="14.4" x14ac:dyDescent="0.3">
      <c r="A248" s="24">
        <v>8309</v>
      </c>
      <c r="B248" s="25" t="s">
        <v>175</v>
      </c>
      <c r="C248" s="26">
        <v>0</v>
      </c>
      <c r="D248" s="26">
        <v>0</v>
      </c>
      <c r="E248" s="27">
        <v>0</v>
      </c>
    </row>
    <row r="249" spans="1:5" ht="14.4" x14ac:dyDescent="0.3">
      <c r="A249" s="24">
        <v>8310</v>
      </c>
      <c r="B249" s="25" t="s">
        <v>176</v>
      </c>
      <c r="C249" s="26">
        <v>0</v>
      </c>
      <c r="D249" s="26">
        <v>0</v>
      </c>
      <c r="E249" s="27">
        <v>0</v>
      </c>
    </row>
    <row r="250" spans="1:5" ht="14.4" x14ac:dyDescent="0.3">
      <c r="A250" s="24">
        <v>8311</v>
      </c>
      <c r="B250" s="25" t="s">
        <v>177</v>
      </c>
      <c r="C250" s="26">
        <v>0</v>
      </c>
      <c r="D250" s="26">
        <v>0</v>
      </c>
      <c r="E250" s="27">
        <v>0</v>
      </c>
    </row>
    <row r="251" spans="1:5" s="5" customFormat="1" ht="14.4" x14ac:dyDescent="0.3">
      <c r="A251" s="24">
        <v>8312</v>
      </c>
      <c r="B251" s="25" t="s">
        <v>178</v>
      </c>
      <c r="C251" s="26">
        <v>0</v>
      </c>
      <c r="D251" s="26">
        <v>0</v>
      </c>
      <c r="E251" s="27">
        <v>0</v>
      </c>
    </row>
    <row r="252" spans="1:5" ht="14.4" x14ac:dyDescent="0.3">
      <c r="A252" s="24">
        <v>8313</v>
      </c>
      <c r="B252" s="25" t="s">
        <v>179</v>
      </c>
      <c r="C252" s="26">
        <v>0</v>
      </c>
      <c r="D252" s="26">
        <v>0</v>
      </c>
      <c r="E252" s="27">
        <v>0</v>
      </c>
    </row>
    <row r="253" spans="1:5" s="5" customFormat="1" ht="14.4" x14ac:dyDescent="0.3">
      <c r="A253" s="24">
        <v>8314</v>
      </c>
      <c r="B253" s="25" t="s">
        <v>180</v>
      </c>
      <c r="C253" s="26">
        <v>0</v>
      </c>
      <c r="D253" s="26">
        <v>0</v>
      </c>
      <c r="E253" s="27">
        <v>0</v>
      </c>
    </row>
    <row r="254" spans="1:5" ht="14.4" x14ac:dyDescent="0.3">
      <c r="A254" s="24">
        <v>8315</v>
      </c>
      <c r="B254" s="25" t="s">
        <v>181</v>
      </c>
      <c r="C254" s="26">
        <v>0</v>
      </c>
      <c r="D254" s="26">
        <v>0</v>
      </c>
      <c r="E254" s="27">
        <v>0</v>
      </c>
    </row>
    <row r="255" spans="1:5" ht="14.4" x14ac:dyDescent="0.3">
      <c r="A255" s="24">
        <v>8316</v>
      </c>
      <c r="B255" s="25" t="s">
        <v>182</v>
      </c>
      <c r="C255" s="26">
        <v>0</v>
      </c>
      <c r="D255" s="26">
        <v>0</v>
      </c>
      <c r="E255" s="27">
        <v>0</v>
      </c>
    </row>
    <row r="256" spans="1:5" ht="14.4" x14ac:dyDescent="0.3">
      <c r="A256" s="24">
        <v>8317</v>
      </c>
      <c r="B256" s="25" t="s">
        <v>183</v>
      </c>
      <c r="C256" s="26">
        <v>0</v>
      </c>
      <c r="D256" s="26">
        <v>0</v>
      </c>
      <c r="E256" s="27">
        <v>0</v>
      </c>
    </row>
    <row r="257" spans="1:5" ht="14.4" x14ac:dyDescent="0.3">
      <c r="A257" s="24">
        <v>8318</v>
      </c>
      <c r="B257" s="25" t="s">
        <v>184</v>
      </c>
      <c r="C257" s="26">
        <v>0</v>
      </c>
      <c r="D257" s="26">
        <v>0</v>
      </c>
      <c r="E257" s="27">
        <v>0</v>
      </c>
    </row>
    <row r="258" spans="1:5" ht="14.4" x14ac:dyDescent="0.3">
      <c r="A258" s="24">
        <v>8319</v>
      </c>
      <c r="B258" s="25" t="s">
        <v>185</v>
      </c>
      <c r="C258" s="26">
        <v>0</v>
      </c>
      <c r="D258" s="26">
        <v>0</v>
      </c>
      <c r="E258" s="27">
        <v>0</v>
      </c>
    </row>
    <row r="259" spans="1:5" ht="41.4" x14ac:dyDescent="0.3">
      <c r="A259" s="24">
        <v>8320</v>
      </c>
      <c r="B259" s="25" t="s">
        <v>255</v>
      </c>
      <c r="C259" s="26">
        <v>0</v>
      </c>
      <c r="D259" s="26">
        <v>0</v>
      </c>
      <c r="E259" s="27">
        <v>0</v>
      </c>
    </row>
    <row r="260" spans="1:5" ht="27.6" x14ac:dyDescent="0.3">
      <c r="A260" s="24">
        <v>8322</v>
      </c>
      <c r="B260" s="25" t="s">
        <v>186</v>
      </c>
      <c r="C260" s="26">
        <v>0</v>
      </c>
      <c r="D260" s="26">
        <v>0</v>
      </c>
      <c r="E260" s="27">
        <v>0</v>
      </c>
    </row>
    <row r="261" spans="1:5" ht="14.4" x14ac:dyDescent="0.3">
      <c r="A261" s="24">
        <v>8328</v>
      </c>
      <c r="B261" s="37" t="s">
        <v>256</v>
      </c>
      <c r="C261" s="26">
        <v>0</v>
      </c>
      <c r="D261" s="26">
        <v>0</v>
      </c>
      <c r="E261" s="27">
        <v>0</v>
      </c>
    </row>
    <row r="262" spans="1:5" ht="14.4" x14ac:dyDescent="0.3">
      <c r="A262" s="24">
        <v>8329</v>
      </c>
      <c r="B262" s="37" t="s">
        <v>257</v>
      </c>
      <c r="C262" s="26">
        <v>0</v>
      </c>
      <c r="D262" s="26">
        <v>0</v>
      </c>
      <c r="E262" s="27">
        <v>0</v>
      </c>
    </row>
    <row r="263" spans="1:5" ht="14.4" x14ac:dyDescent="0.3">
      <c r="A263" s="24">
        <v>8330</v>
      </c>
      <c r="B263" s="37" t="s">
        <v>198</v>
      </c>
      <c r="C263" s="26">
        <v>0</v>
      </c>
      <c r="D263" s="26">
        <v>0</v>
      </c>
      <c r="E263" s="27">
        <v>0</v>
      </c>
    </row>
    <row r="264" spans="1:5" ht="14.4" x14ac:dyDescent="0.3">
      <c r="A264" s="24">
        <v>8331</v>
      </c>
      <c r="B264" s="25" t="s">
        <v>258</v>
      </c>
      <c r="C264" s="26">
        <v>0</v>
      </c>
      <c r="D264" s="26">
        <v>0</v>
      </c>
      <c r="E264" s="27">
        <v>0</v>
      </c>
    </row>
    <row r="265" spans="1:5" ht="14.4" x14ac:dyDescent="0.3">
      <c r="A265" s="24">
        <v>8332</v>
      </c>
      <c r="B265" s="25" t="s">
        <v>259</v>
      </c>
      <c r="C265" s="26">
        <v>0</v>
      </c>
      <c r="D265" s="26">
        <v>0</v>
      </c>
      <c r="E265" s="27">
        <v>0</v>
      </c>
    </row>
    <row r="266" spans="1:5" ht="14.4" x14ac:dyDescent="0.3">
      <c r="A266" s="24">
        <v>8334</v>
      </c>
      <c r="B266" s="25" t="s">
        <v>260</v>
      </c>
      <c r="C266" s="26">
        <v>0</v>
      </c>
      <c r="D266" s="26">
        <v>0</v>
      </c>
      <c r="E266" s="27">
        <v>0</v>
      </c>
    </row>
    <row r="267" spans="1:5" ht="14.4" x14ac:dyDescent="0.3">
      <c r="A267" s="24">
        <v>8336</v>
      </c>
      <c r="B267" s="25" t="s">
        <v>261</v>
      </c>
      <c r="C267" s="26"/>
      <c r="D267" s="26"/>
      <c r="E267" s="27"/>
    </row>
    <row r="268" spans="1:5" ht="27.6" x14ac:dyDescent="0.3">
      <c r="A268" s="24">
        <v>8337</v>
      </c>
      <c r="B268" s="25" t="s">
        <v>262</v>
      </c>
      <c r="C268" s="26">
        <v>0</v>
      </c>
      <c r="D268" s="26">
        <v>0</v>
      </c>
      <c r="E268" s="27">
        <v>0</v>
      </c>
    </row>
    <row r="269" spans="1:5" ht="27.6" x14ac:dyDescent="0.3">
      <c r="A269" s="24">
        <v>8338</v>
      </c>
      <c r="B269" s="25" t="s">
        <v>187</v>
      </c>
      <c r="C269" s="26">
        <v>0</v>
      </c>
      <c r="D269" s="26">
        <v>0</v>
      </c>
      <c r="E269" s="27">
        <v>0</v>
      </c>
    </row>
    <row r="270" spans="1:5" ht="27.6" x14ac:dyDescent="0.3">
      <c r="A270" s="24">
        <v>8339</v>
      </c>
      <c r="B270" s="25" t="s">
        <v>263</v>
      </c>
      <c r="C270" s="26">
        <v>0</v>
      </c>
      <c r="D270" s="26">
        <v>0</v>
      </c>
      <c r="E270" s="27">
        <v>0</v>
      </c>
    </row>
    <row r="271" spans="1:5" ht="14.4" x14ac:dyDescent="0.3">
      <c r="A271" s="24">
        <v>8349</v>
      </c>
      <c r="B271" s="25" t="s">
        <v>235</v>
      </c>
      <c r="C271" s="26">
        <v>0</v>
      </c>
      <c r="D271" s="26">
        <v>0</v>
      </c>
      <c r="E271" s="27">
        <v>0</v>
      </c>
    </row>
    <row r="272" spans="1:5" ht="14.4" x14ac:dyDescent="0.3">
      <c r="A272" s="24">
        <v>8350</v>
      </c>
      <c r="B272" s="25" t="s">
        <v>188</v>
      </c>
      <c r="C272" s="26">
        <v>0</v>
      </c>
      <c r="D272" s="26">
        <v>0</v>
      </c>
      <c r="E272" s="27">
        <v>0</v>
      </c>
    </row>
    <row r="273" spans="1:5" ht="14.4" x14ac:dyDescent="0.3">
      <c r="A273" s="24">
        <v>8353</v>
      </c>
      <c r="B273" s="25" t="s">
        <v>189</v>
      </c>
      <c r="C273" s="26">
        <v>0</v>
      </c>
      <c r="D273" s="26">
        <v>0</v>
      </c>
      <c r="E273" s="27">
        <v>0</v>
      </c>
    </row>
    <row r="274" spans="1:5" ht="27.6" x14ac:dyDescent="0.3">
      <c r="A274" s="24">
        <v>8358</v>
      </c>
      <c r="B274" s="25" t="s">
        <v>264</v>
      </c>
      <c r="C274" s="26">
        <v>0</v>
      </c>
      <c r="D274" s="26">
        <v>0</v>
      </c>
      <c r="E274" s="27">
        <v>0</v>
      </c>
    </row>
    <row r="275" spans="1:5" ht="14.4" x14ac:dyDescent="0.3">
      <c r="A275" s="24">
        <v>8362</v>
      </c>
      <c r="B275" s="34" t="s">
        <v>204</v>
      </c>
      <c r="C275" s="26">
        <v>0</v>
      </c>
      <c r="D275" s="26">
        <v>0</v>
      </c>
      <c r="E275" s="27">
        <v>0</v>
      </c>
    </row>
    <row r="276" spans="1:5" ht="14.4" x14ac:dyDescent="0.3">
      <c r="A276" s="24">
        <v>8364</v>
      </c>
      <c r="B276" s="34" t="s">
        <v>265</v>
      </c>
      <c r="C276" s="26">
        <v>0</v>
      </c>
      <c r="D276" s="26">
        <v>0</v>
      </c>
      <c r="E276" s="27">
        <v>0</v>
      </c>
    </row>
    <row r="277" spans="1:5" ht="14.4" x14ac:dyDescent="0.3">
      <c r="A277" s="24">
        <v>8385</v>
      </c>
      <c r="B277" s="34" t="s">
        <v>266</v>
      </c>
      <c r="C277" s="26">
        <v>0</v>
      </c>
      <c r="D277" s="26">
        <v>0</v>
      </c>
      <c r="E277" s="27">
        <v>0</v>
      </c>
    </row>
    <row r="278" spans="1:5" ht="27.6" x14ac:dyDescent="0.3">
      <c r="A278" s="29">
        <v>9000</v>
      </c>
      <c r="B278" s="30" t="s">
        <v>267</v>
      </c>
      <c r="C278" s="31">
        <f t="shared" ref="C278:D278" si="49">+C281+C287+C289</f>
        <v>0</v>
      </c>
      <c r="D278" s="31">
        <f t="shared" si="49"/>
        <v>0</v>
      </c>
      <c r="E278" s="32">
        <f t="shared" ref="E278" si="50">E279+E281</f>
        <v>2036810</v>
      </c>
    </row>
    <row r="279" spans="1:5" ht="14.4" x14ac:dyDescent="0.3">
      <c r="A279" s="20">
        <v>9100</v>
      </c>
      <c r="B279" s="21" t="s">
        <v>268</v>
      </c>
      <c r="C279" s="31"/>
      <c r="D279" s="31"/>
      <c r="E279" s="23">
        <f>E280</f>
        <v>2036810</v>
      </c>
    </row>
    <row r="280" spans="1:5" ht="27.6" x14ac:dyDescent="0.3">
      <c r="A280" s="38">
        <v>9101</v>
      </c>
      <c r="B280" s="39" t="s">
        <v>269</v>
      </c>
      <c r="C280" s="31"/>
      <c r="D280" s="31"/>
      <c r="E280" s="27">
        <v>2036810</v>
      </c>
    </row>
    <row r="281" spans="1:5" ht="14.4" x14ac:dyDescent="0.3">
      <c r="A281" s="20">
        <v>9300</v>
      </c>
      <c r="B281" s="21" t="s">
        <v>190</v>
      </c>
      <c r="C281" s="22">
        <f t="shared" ref="C281:E281" si="51">+C282+C286</f>
        <v>0</v>
      </c>
      <c r="D281" s="22">
        <f t="shared" si="51"/>
        <v>0</v>
      </c>
      <c r="E281" s="23">
        <f t="shared" si="51"/>
        <v>0</v>
      </c>
    </row>
    <row r="282" spans="1:5" ht="27.6" x14ac:dyDescent="0.3">
      <c r="A282" s="24">
        <v>9301</v>
      </c>
      <c r="B282" s="25" t="s">
        <v>191</v>
      </c>
      <c r="C282" s="26">
        <f t="shared" ref="C282:D282" si="52">SUM(C283:C285)</f>
        <v>0</v>
      </c>
      <c r="D282" s="26">
        <f t="shared" si="52"/>
        <v>0</v>
      </c>
      <c r="E282" s="27">
        <f t="shared" ref="E282" si="53">SUM(E283:E285)</f>
        <v>0</v>
      </c>
    </row>
    <row r="283" spans="1:5" ht="14.4" x14ac:dyDescent="0.3">
      <c r="A283" s="24" t="s">
        <v>199</v>
      </c>
      <c r="B283" s="25" t="s">
        <v>192</v>
      </c>
      <c r="C283" s="26">
        <v>0</v>
      </c>
      <c r="D283" s="26">
        <v>0</v>
      </c>
      <c r="E283" s="27">
        <v>0</v>
      </c>
    </row>
    <row r="284" spans="1:5" ht="14.4" x14ac:dyDescent="0.3">
      <c r="A284" s="24" t="s">
        <v>199</v>
      </c>
      <c r="B284" s="25" t="s">
        <v>193</v>
      </c>
      <c r="C284" s="26">
        <v>0</v>
      </c>
      <c r="D284" s="26">
        <v>0</v>
      </c>
      <c r="E284" s="27">
        <v>0</v>
      </c>
    </row>
    <row r="285" spans="1:5" ht="14.4" x14ac:dyDescent="0.3">
      <c r="A285" s="24" t="s">
        <v>199</v>
      </c>
      <c r="B285" s="25" t="s">
        <v>194</v>
      </c>
      <c r="C285" s="26">
        <v>0</v>
      </c>
      <c r="D285" s="26">
        <v>0</v>
      </c>
      <c r="E285" s="27">
        <v>0</v>
      </c>
    </row>
    <row r="286" spans="1:5" ht="14.4" x14ac:dyDescent="0.3">
      <c r="A286" s="24">
        <v>9302</v>
      </c>
      <c r="B286" s="25" t="s">
        <v>195</v>
      </c>
      <c r="C286" s="26">
        <v>0</v>
      </c>
      <c r="D286" s="26">
        <v>0</v>
      </c>
      <c r="E286" s="27">
        <v>0</v>
      </c>
    </row>
    <row r="287" spans="1:5" ht="14.4" x14ac:dyDescent="0.3">
      <c r="A287" s="29">
        <v>9400</v>
      </c>
      <c r="B287" s="30" t="s">
        <v>196</v>
      </c>
      <c r="C287" s="22">
        <f t="shared" ref="C287:E287" si="54">+C288</f>
        <v>0</v>
      </c>
      <c r="D287" s="22">
        <f t="shared" si="54"/>
        <v>0</v>
      </c>
      <c r="E287" s="23">
        <f t="shared" si="54"/>
        <v>0</v>
      </c>
    </row>
    <row r="288" spans="1:5" ht="14.4" x14ac:dyDescent="0.3">
      <c r="A288" s="24">
        <v>9401</v>
      </c>
      <c r="B288" s="25" t="s">
        <v>197</v>
      </c>
      <c r="C288" s="26"/>
      <c r="D288" s="26"/>
      <c r="E288" s="27"/>
    </row>
    <row r="289" spans="1:5" ht="14.4" x14ac:dyDescent="0.3">
      <c r="A289" s="29">
        <v>9500</v>
      </c>
      <c r="B289" s="30" t="s">
        <v>236</v>
      </c>
      <c r="C289" s="22">
        <f t="shared" ref="C289:E289" si="55">+C290</f>
        <v>0</v>
      </c>
      <c r="D289" s="22">
        <f t="shared" si="55"/>
        <v>0</v>
      </c>
      <c r="E289" s="23">
        <f t="shared" si="55"/>
        <v>0</v>
      </c>
    </row>
    <row r="290" spans="1:5" ht="14.4" x14ac:dyDescent="0.3">
      <c r="A290" s="24">
        <v>9501</v>
      </c>
      <c r="B290" s="25" t="s">
        <v>236</v>
      </c>
      <c r="C290" s="26"/>
      <c r="D290" s="26"/>
      <c r="E290" s="27"/>
    </row>
    <row r="291" spans="1:5" ht="15.6" thickBot="1" x14ac:dyDescent="0.35">
      <c r="A291" s="40"/>
      <c r="B291" s="41" t="s">
        <v>270</v>
      </c>
      <c r="C291" s="42">
        <f>C9+C39+C46+C161+C181+C210+C221+C278</f>
        <v>76809544.310000002</v>
      </c>
      <c r="D291" s="42">
        <f>D9+D39+D46+D161+D181+D210+D221+D278</f>
        <v>46696709.380000003</v>
      </c>
      <c r="E291" s="43">
        <f>E9+E39+E46+E161+E181+E210+E221+E278</f>
        <v>90187855.329999998</v>
      </c>
    </row>
  </sheetData>
  <mergeCells count="9">
    <mergeCell ref="A1:E1"/>
    <mergeCell ref="A7:A8"/>
    <mergeCell ref="B7:B8"/>
    <mergeCell ref="C7:C8"/>
    <mergeCell ref="D7:D8"/>
    <mergeCell ref="E7:E8"/>
    <mergeCell ref="A3:E3"/>
    <mergeCell ref="A4:E4"/>
    <mergeCell ref="A5:E5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2021-06-14T18:05:15Z</cp:lastPrinted>
  <dcterms:created xsi:type="dcterms:W3CDTF">2016-06-07T19:37:45Z</dcterms:created>
  <dcterms:modified xsi:type="dcterms:W3CDTF">2021-06-14T19:35:06Z</dcterms:modified>
</cp:coreProperties>
</file>